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780" activeTab="1"/>
  </bookViews>
  <sheets>
    <sheet name="UPUTA" sheetId="1" r:id="rId1"/>
    <sheet name="RAZREDNI LIST 1" sheetId="2" r:id="rId2"/>
    <sheet name="RAZREDNI LIST 2" sheetId="3" r:id="rId3"/>
  </sheets>
  <definedNames>
    <definedName name="bbb">'RAZREDNI LIST 1'!$C$8:$U$42,'RAZREDNI LIST 1'!$Y$8:$Z$42,'RAZREDNI LIST 1'!$AB$8:$AD$42,'RAZREDNI LIST 1'!$E$6:$U$6</definedName>
    <definedName name="imena_i_spol">'RAZREDNI LIST 1'!$C$8:$D$42</definedName>
    <definedName name="izostanci">'RAZREDNI LIST 1'!$Y$8:$Z$42</definedName>
    <definedName name="ocjene">'RAZREDNI LIST 1'!$E$8:$U$42</definedName>
    <definedName name="planir_ostvareno">'RAZREDNI LIST 2'!$F$29:$G$45</definedName>
    <definedName name="_xlnm.Print_Area" localSheetId="1">'RAZREDNI LIST 1'!$B$2:$AD$43</definedName>
    <definedName name="_xlnm.Print_Area" localSheetId="2">'RAZREDNI LIST 2'!$B$2:$H$46</definedName>
    <definedName name="predmeti">'RAZREDNI LIST 1'!$E$6:$U$6</definedName>
    <definedName name="vladanje_mjere_slob.aktivn">'RAZREDNI LIST 1'!$AB$8:$AD$42</definedName>
  </definedNames>
  <calcPr fullCalcOnLoad="1"/>
</workbook>
</file>

<file path=xl/sharedStrings.xml><?xml version="1.0" encoding="utf-8"?>
<sst xmlns="http://schemas.openxmlformats.org/spreadsheetml/2006/main" count="89" uniqueCount="86">
  <si>
    <t>IME I PREZIME UČENIKA</t>
  </si>
  <si>
    <t>SREDNJA OCJENA</t>
  </si>
  <si>
    <t>NEGATIVNIH OCJENA</t>
  </si>
  <si>
    <t>OPRAVDANIH</t>
  </si>
  <si>
    <t>NEOPRAVDANIH</t>
  </si>
  <si>
    <t>UKUPNO</t>
  </si>
  <si>
    <t>VLADANJE</t>
  </si>
  <si>
    <t>ODGOJNA MJERA</t>
  </si>
  <si>
    <t>SLOBODNE AKTIVNOSTI</t>
  </si>
  <si>
    <t>ZA CIJELI RAZRED</t>
  </si>
  <si>
    <t>USPJEH</t>
  </si>
  <si>
    <t>SPOL</t>
  </si>
  <si>
    <t>BROJNO STANJE:</t>
  </si>
  <si>
    <t>Ukupno učenika:</t>
  </si>
  <si>
    <t>od toga ženskih:</t>
  </si>
  <si>
    <t>od toga muških</t>
  </si>
  <si>
    <t>s VRLO DOBRIM uspjehom prolazi</t>
  </si>
  <si>
    <t>s DOBRIM uspjehom prolazi</t>
  </si>
  <si>
    <t>s DOVOLJNIM uspjehom prolazi</t>
  </si>
  <si>
    <t>s DVIJE negativne ocjene:</t>
  </si>
  <si>
    <t>s TRI negativne ocjene:</t>
  </si>
  <si>
    <t>UKUPNO:</t>
  </si>
  <si>
    <t>Opravdanih:</t>
  </si>
  <si>
    <t>Neopravdanih:</t>
  </si>
  <si>
    <t>NIJE PROŠLO UČENIKA:</t>
  </si>
  <si>
    <t>od toga s JEDNOM negativnom ocjenom:</t>
  </si>
  <si>
    <t>s ČETIRI ILI VIŠE negativnih ocjena:</t>
  </si>
  <si>
    <t>nedov</t>
  </si>
  <si>
    <t>dovolj</t>
  </si>
  <si>
    <t>dobrih</t>
  </si>
  <si>
    <t>vrlo dobrih</t>
  </si>
  <si>
    <t>odličnih</t>
  </si>
  <si>
    <t>jedna</t>
  </si>
  <si>
    <t>dvije</t>
  </si>
  <si>
    <t>tri</t>
  </si>
  <si>
    <t>4 ili više</t>
  </si>
  <si>
    <t>PROŠLO UČENIKA:</t>
  </si>
  <si>
    <t>od toga s ODLIČNIM uspjehom prolazi</t>
  </si>
  <si>
    <t>IZOSTANAKA PO UČENIKU:</t>
  </si>
  <si>
    <t>SREDNJA OCJENA RAZREDA:</t>
  </si>
  <si>
    <t>PREDMET:</t>
  </si>
  <si>
    <t>PLANIRANO SATI</t>
  </si>
  <si>
    <t>OSTVARENO SATI</t>
  </si>
  <si>
    <t>REALIZACIJA NASTAVE</t>
  </si>
  <si>
    <t>RAZREDNIK:</t>
  </si>
  <si>
    <t>Ranko Artuković</t>
  </si>
  <si>
    <t>RAZRED:</t>
  </si>
  <si>
    <t>BR. UČ.:</t>
  </si>
  <si>
    <t>MUŠKIH:</t>
  </si>
  <si>
    <t>ŽENSKIH:</t>
  </si>
  <si>
    <t>ŠKOLA:</t>
  </si>
  <si>
    <t>Školska godina:</t>
  </si>
  <si>
    <t>Polugodište:</t>
  </si>
  <si>
    <t>Polugod.:</t>
  </si>
  <si>
    <t xml:space="preserve">    RAZREDNI LIST 1</t>
  </si>
  <si>
    <t xml:space="preserve">    RAZREDNI LIST 2</t>
  </si>
  <si>
    <t>REDNI BROJ</t>
  </si>
  <si>
    <t>Upišite imena predmeta u zaglavlje tablice istim redoslijedom kao u dnevniku.</t>
  </si>
  <si>
    <t xml:space="preserve">U RAZREDNI LIST 1 najprije </t>
  </si>
  <si>
    <t>popunite zelena polja</t>
  </si>
  <si>
    <t>upišite imena svih predmeta u zaglavlju tablice</t>
  </si>
  <si>
    <t>istim redoslijedom kao u dnevniku</t>
  </si>
  <si>
    <t>zatim stupac s imenom i prezimenom učenika</t>
  </si>
  <si>
    <t>zatim stupac spol učenika</t>
  </si>
  <si>
    <t>zatim ocjene svakom učeniku i njegove izostanke (opravdane i neopravdane)</t>
  </si>
  <si>
    <t>zatim vladanje, odgojne mjere i slobodne aktivnosti</t>
  </si>
  <si>
    <t>RAČUNALO AUTOMATSKI RAČUNA SVE OSTALO</t>
  </si>
  <si>
    <t>POSEBNO ISTIČUĆI NEGATIVNE UČENIKE I JEDINICE</t>
  </si>
  <si>
    <t xml:space="preserve">U RAZREDNOM LISTU 2 </t>
  </si>
  <si>
    <t>popunite samo stupce PLANIRANO I OSTVARENO SATI</t>
  </si>
  <si>
    <t>1.</t>
  </si>
  <si>
    <t>2.</t>
  </si>
  <si>
    <t>3.</t>
  </si>
  <si>
    <t>4.</t>
  </si>
  <si>
    <t>5.</t>
  </si>
  <si>
    <t>6.</t>
  </si>
  <si>
    <t>7.</t>
  </si>
  <si>
    <t>na samom kraju, spremite promjene naredbom Save  (Spremi)</t>
  </si>
  <si>
    <t>ili naredbom SaveAs (SpremiKao) ako dokument spremate pod novim imenom</t>
  </si>
  <si>
    <t>Sastavio:</t>
  </si>
  <si>
    <t>http://razrednik.com/</t>
  </si>
  <si>
    <t>Hrvatski jezik</t>
  </si>
  <si>
    <t>NAPOMENA: SELEKTIRATI SE MOGU SAMO NEZAŠTIĆENE ĆELIJE I U NJIH SE MOGU UPISIVATI PODACI</t>
  </si>
  <si>
    <t>Ovdje upišite ime škole</t>
  </si>
  <si>
    <t>2013./2014.</t>
  </si>
  <si>
    <t>Upisuj predmete dalje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</si>
</sst>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%"/>
    <numFmt numFmtId="167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2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" xfId="0" applyBorder="1" applyAlignment="1" applyProtection="1">
      <alignment textRotation="90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textRotation="90" shrinkToFit="1"/>
      <protection hidden="1"/>
    </xf>
    <xf numFmtId="0" fontId="0" fillId="0" borderId="6" xfId="0" applyBorder="1" applyAlignment="1" applyProtection="1">
      <alignment horizontal="center" textRotation="90" shrinkToFi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2" fontId="0" fillId="0" borderId="4" xfId="0" applyNumberFormat="1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2" fontId="0" fillId="0" borderId="8" xfId="0" applyNumberFormat="1" applyFont="1" applyBorder="1" applyAlignment="1" applyProtection="1">
      <alignment horizontal="center" vertical="center" textRotation="90"/>
      <protection hidden="1"/>
    </xf>
    <xf numFmtId="2" fontId="0" fillId="0" borderId="9" xfId="0" applyNumberFormat="1" applyFont="1" applyBorder="1" applyAlignment="1" applyProtection="1">
      <alignment horizontal="center" vertical="center" textRotation="90"/>
      <protection hidden="1"/>
    </xf>
    <xf numFmtId="165" fontId="0" fillId="2" borderId="10" xfId="0" applyNumberFormat="1" applyFont="1" applyFill="1" applyBorder="1" applyAlignment="1" applyProtection="1">
      <alignment horizontal="center" vertical="center" textRotation="90"/>
      <protection hidden="1"/>
    </xf>
    <xf numFmtId="1" fontId="0" fillId="0" borderId="11" xfId="0" applyNumberFormat="1" applyFont="1" applyBorder="1" applyAlignment="1" applyProtection="1">
      <alignment horizontal="center" vertical="center" textRotation="90" shrinkToFit="1"/>
      <protection hidden="1"/>
    </xf>
    <xf numFmtId="0" fontId="0" fillId="0" borderId="8" xfId="0" applyFont="1" applyBorder="1" applyAlignment="1" applyProtection="1">
      <alignment vertical="center"/>
      <protection hidden="1"/>
    </xf>
    <xf numFmtId="1" fontId="0" fillId="0" borderId="8" xfId="0" applyNumberFormat="1" applyFont="1" applyBorder="1" applyAlignment="1" applyProtection="1">
      <alignment horizontal="center" vertical="center" textRotation="90" shrinkToFit="1"/>
      <protection hidden="1"/>
    </xf>
    <xf numFmtId="0" fontId="0" fillId="0" borderId="8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shrinkToFit="1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left" indent="1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left" indent="1"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2" fontId="1" fillId="0" borderId="4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9" fontId="0" fillId="2" borderId="0" xfId="0" applyNumberForma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9" fontId="0" fillId="0" borderId="14" xfId="0" applyNumberFormat="1" applyBorder="1" applyAlignment="1" applyProtection="1">
      <alignment horizontal="right" indent="1" shrinkToFit="1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9" fontId="0" fillId="0" borderId="4" xfId="0" applyNumberFormat="1" applyBorder="1" applyAlignment="1" applyProtection="1">
      <alignment horizontal="right" indent="1" shrinkToFit="1"/>
      <protection hidden="1"/>
    </xf>
    <xf numFmtId="0" fontId="0" fillId="0" borderId="6" xfId="0" applyFont="1" applyBorder="1" applyAlignment="1" applyProtection="1">
      <alignment horizontal="right" vertical="center"/>
      <protection hidden="1"/>
    </xf>
    <xf numFmtId="0" fontId="0" fillId="0" borderId="7" xfId="0" applyFont="1" applyBorder="1" applyAlignment="1" applyProtection="1">
      <alignment horizontal="right" vertical="center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9" fontId="0" fillId="0" borderId="2" xfId="0" applyNumberFormat="1" applyBorder="1" applyAlignment="1" applyProtection="1">
      <alignment horizontal="right" indent="1" shrinkToFit="1"/>
      <protection hidden="1"/>
    </xf>
    <xf numFmtId="0" fontId="3" fillId="2" borderId="15" xfId="0" applyFont="1" applyFill="1" applyBorder="1" applyAlignment="1" applyProtection="1">
      <alignment horizontal="right"/>
      <protection hidden="1"/>
    </xf>
    <xf numFmtId="2" fontId="1" fillId="2" borderId="16" xfId="0" applyNumberFormat="1" applyFont="1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 shrinkToFit="1"/>
      <protection hidden="1"/>
    </xf>
    <xf numFmtId="167" fontId="1" fillId="2" borderId="16" xfId="0" applyNumberFormat="1" applyFont="1" applyFill="1" applyBorder="1" applyAlignment="1" applyProtection="1">
      <alignment horizontal="right" indent="1" shrinkToFit="1"/>
      <protection hidden="1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5" xfId="0" applyFill="1" applyBorder="1" applyAlignment="1" applyProtection="1">
      <alignment horizontal="left" vertical="center" indent="1" shrinkToFit="1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indent="1" shrinkToFit="1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shrinkToFit="1"/>
      <protection locked="0"/>
    </xf>
    <xf numFmtId="0" fontId="0" fillId="0" borderId="4" xfId="0" applyFill="1" applyBorder="1" applyAlignment="1" applyProtection="1">
      <alignment horizontal="center" shrinkToFit="1"/>
      <protection locked="0"/>
    </xf>
    <xf numFmtId="0" fontId="0" fillId="0" borderId="2" xfId="0" applyFill="1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0" borderId="4" xfId="0" applyBorder="1" applyAlignment="1" applyProtection="1">
      <alignment horizontal="center" textRotation="90" shrinkToFit="1"/>
      <protection locked="0"/>
    </xf>
    <xf numFmtId="0" fontId="0" fillId="0" borderId="4" xfId="0" applyFont="1" applyBorder="1" applyAlignment="1" applyProtection="1">
      <alignment horizontal="center" textRotation="90" shrinkToFit="1"/>
      <protection locked="0"/>
    </xf>
    <xf numFmtId="0" fontId="5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 shrinkToFit="1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15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vertical="top" shrinkToFit="1"/>
      <protection locked="0"/>
    </xf>
    <xf numFmtId="0" fontId="1" fillId="3" borderId="5" xfId="0" applyFont="1" applyFill="1" applyBorder="1" applyAlignment="1" applyProtection="1">
      <alignment shrinkToFit="1"/>
      <protection locked="0"/>
    </xf>
    <xf numFmtId="0" fontId="1" fillId="3" borderId="12" xfId="0" applyFont="1" applyFill="1" applyBorder="1" applyAlignment="1" applyProtection="1">
      <alignment shrinkToFit="1"/>
      <protection locked="0"/>
    </xf>
    <xf numFmtId="0" fontId="1" fillId="3" borderId="6" xfId="0" applyFont="1" applyFill="1" applyBorder="1" applyAlignment="1" applyProtection="1">
      <alignment shrinkToFit="1"/>
      <protection locked="0"/>
    </xf>
    <xf numFmtId="0" fontId="4" fillId="0" borderId="0" xfId="0" applyFont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hidden="1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dxfs count="4">
    <dxf>
      <fill>
        <patternFill patternType="none">
          <bgColor indexed="65"/>
        </patternFill>
      </fill>
      <border/>
    </dxf>
    <dxf>
      <font>
        <b/>
        <i val="0"/>
        <u val="single"/>
      </font>
      <fill>
        <patternFill>
          <bgColor rgb="FFC0C0C0"/>
        </patternFill>
      </fill>
      <border/>
    </dxf>
    <dxf>
      <font>
        <color rgb="FF0000FF"/>
      </font>
      <border/>
    </dxf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zrednik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showGridLines="0" showRowColHeaders="0" showZeros="0" workbookViewId="0" topLeftCell="A1">
      <selection activeCell="F37" sqref="F37"/>
    </sheetView>
  </sheetViews>
  <sheetFormatPr defaultColWidth="9.140625" defaultRowHeight="12.75"/>
  <cols>
    <col min="1" max="1" width="6.28125" style="3" customWidth="1"/>
    <col min="2" max="16384" width="9.140625" style="3" customWidth="1"/>
  </cols>
  <sheetData>
    <row r="2" ht="12.75">
      <c r="B2" s="3" t="s">
        <v>58</v>
      </c>
    </row>
    <row r="4" spans="2:3" ht="12.75">
      <c r="B4" s="98" t="s">
        <v>70</v>
      </c>
      <c r="C4" s="3" t="s">
        <v>59</v>
      </c>
    </row>
    <row r="5" spans="2:3" ht="12.75">
      <c r="B5" s="98" t="s">
        <v>71</v>
      </c>
      <c r="C5" s="3" t="s">
        <v>60</v>
      </c>
    </row>
    <row r="6" spans="2:3" ht="12.75">
      <c r="B6" s="98"/>
      <c r="C6" s="3" t="s">
        <v>61</v>
      </c>
    </row>
    <row r="7" ht="12.75">
      <c r="B7" s="98"/>
    </row>
    <row r="8" spans="2:3" ht="12.75">
      <c r="B8" s="98" t="s">
        <v>72</v>
      </c>
      <c r="C8" s="3" t="s">
        <v>62</v>
      </c>
    </row>
    <row r="9" spans="2:3" ht="12.75">
      <c r="B9" s="98" t="s">
        <v>73</v>
      </c>
      <c r="C9" s="3" t="s">
        <v>63</v>
      </c>
    </row>
    <row r="10" spans="2:3" ht="12.75">
      <c r="B10" s="98" t="s">
        <v>74</v>
      </c>
      <c r="C10" s="3" t="s">
        <v>64</v>
      </c>
    </row>
    <row r="11" spans="2:3" ht="12.75">
      <c r="B11" s="98" t="s">
        <v>75</v>
      </c>
      <c r="C11" s="3" t="s">
        <v>65</v>
      </c>
    </row>
    <row r="13" ht="12.75">
      <c r="C13" s="3" t="s">
        <v>66</v>
      </c>
    </row>
    <row r="14" ht="12.75">
      <c r="C14" s="3" t="s">
        <v>67</v>
      </c>
    </row>
    <row r="17" spans="2:3" ht="12.75">
      <c r="B17" s="3" t="s">
        <v>76</v>
      </c>
      <c r="C17" s="3" t="s">
        <v>68</v>
      </c>
    </row>
    <row r="19" ht="12.75">
      <c r="C19" s="3" t="s">
        <v>69</v>
      </c>
    </row>
    <row r="22" ht="12.75">
      <c r="B22" s="3" t="s">
        <v>77</v>
      </c>
    </row>
    <row r="23" ht="12.75">
      <c r="B23" s="3" t="s">
        <v>78</v>
      </c>
    </row>
    <row r="26" ht="12.75">
      <c r="C26" s="3" t="s">
        <v>79</v>
      </c>
    </row>
    <row r="28" ht="12.75">
      <c r="C28" s="3" t="s">
        <v>45</v>
      </c>
    </row>
    <row r="29" ht="12.75">
      <c r="D29" s="99" t="s">
        <v>80</v>
      </c>
    </row>
    <row r="31" ht="15.75">
      <c r="B31" s="101" t="s">
        <v>82</v>
      </c>
    </row>
  </sheetData>
  <sheetProtection password="D842" sheet="1" objects="1" scenarios="1" selectLockedCells="1"/>
  <hyperlinks>
    <hyperlink ref="D29" r:id="rId1" display="http://razrednik.com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H73"/>
  <sheetViews>
    <sheetView showGridLines="0" showZeros="0" tabSelected="1" workbookViewId="0" topLeftCell="A1">
      <selection activeCell="C8" sqref="C8"/>
    </sheetView>
  </sheetViews>
  <sheetFormatPr defaultColWidth="9.140625" defaultRowHeight="12.75"/>
  <cols>
    <col min="1" max="1" width="2.28125" style="3" customWidth="1"/>
    <col min="2" max="2" width="3.28125" style="3" bestFit="1" customWidth="1"/>
    <col min="3" max="3" width="25.140625" style="3" customWidth="1"/>
    <col min="4" max="4" width="3.28125" style="3" customWidth="1"/>
    <col min="5" max="21" width="3.57421875" style="3" customWidth="1"/>
    <col min="22" max="22" width="4.57421875" style="3" bestFit="1" customWidth="1"/>
    <col min="23" max="27" width="4.421875" style="3" customWidth="1"/>
    <col min="28" max="28" width="6.57421875" style="3" bestFit="1" customWidth="1"/>
    <col min="29" max="30" width="18.00390625" style="3" customWidth="1"/>
    <col min="31" max="31" width="9.140625" style="3" customWidth="1"/>
    <col min="32" max="32" width="3.7109375" style="3" hidden="1" customWidth="1"/>
    <col min="33" max="35" width="4.28125" style="3" hidden="1" customWidth="1"/>
    <col min="36" max="16384" width="9.140625" style="3" customWidth="1"/>
  </cols>
  <sheetData>
    <row r="1" ht="7.5" customHeight="1"/>
    <row r="2" spans="3:33" ht="20.25" customHeight="1">
      <c r="C2" s="4" t="s">
        <v>50</v>
      </c>
      <c r="D2" s="105" t="s">
        <v>83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F2" s="3">
        <f>LEN(TRIM(D2))</f>
        <v>23</v>
      </c>
      <c r="AG2" s="3">
        <f>LEN(TRIM(E6))</f>
        <v>14</v>
      </c>
    </row>
    <row r="3" spans="3:33" ht="18" customHeight="1">
      <c r="C3" s="5" t="s">
        <v>51</v>
      </c>
      <c r="D3" s="110" t="s">
        <v>84</v>
      </c>
      <c r="E3" s="111"/>
      <c r="F3" s="111"/>
      <c r="G3" s="111"/>
      <c r="H3" s="111"/>
      <c r="I3" s="111"/>
      <c r="J3" s="112"/>
      <c r="M3" s="5" t="s">
        <v>53</v>
      </c>
      <c r="N3" s="110"/>
      <c r="O3" s="111"/>
      <c r="P3" s="112"/>
      <c r="Q3" s="109" t="s">
        <v>54</v>
      </c>
      <c r="R3" s="109"/>
      <c r="S3" s="109"/>
      <c r="T3" s="109"/>
      <c r="U3" s="109"/>
      <c r="V3" s="109"/>
      <c r="W3" s="109"/>
      <c r="X3" s="109"/>
      <c r="Y3" s="109"/>
      <c r="Z3" s="109"/>
      <c r="AA3" s="109"/>
      <c r="AF3" s="3">
        <f>LEN(TRIM(D3))</f>
        <v>11</v>
      </c>
      <c r="AG3" s="3">
        <f>LEN(TRIM(N3))</f>
        <v>0</v>
      </c>
    </row>
    <row r="4" spans="3:33" ht="20.25" customHeight="1">
      <c r="C4" s="5" t="s">
        <v>44</v>
      </c>
      <c r="D4" s="106"/>
      <c r="E4" s="107"/>
      <c r="F4" s="107"/>
      <c r="G4" s="107"/>
      <c r="H4" s="107"/>
      <c r="I4" s="107"/>
      <c r="J4" s="108"/>
      <c r="M4" s="5" t="s">
        <v>46</v>
      </c>
      <c r="N4" s="106"/>
      <c r="O4" s="107"/>
      <c r="P4" s="108"/>
      <c r="S4" s="5" t="s">
        <v>47</v>
      </c>
      <c r="T4" s="7">
        <f>E46</f>
        <v>0</v>
      </c>
      <c r="U4" s="8"/>
      <c r="W4" s="5" t="s">
        <v>48</v>
      </c>
      <c r="X4" s="9">
        <f>D45</f>
        <v>0</v>
      </c>
      <c r="Y4" s="10"/>
      <c r="AA4" s="5" t="s">
        <v>49</v>
      </c>
      <c r="AB4" s="9">
        <f>D46</f>
        <v>0</v>
      </c>
      <c r="AF4" s="3">
        <f>LEN(TRIM(D4))</f>
        <v>0</v>
      </c>
      <c r="AG4" s="3">
        <f>LEN(TRIM(N4))</f>
        <v>0</v>
      </c>
    </row>
    <row r="5" ht="12.75">
      <c r="C5" s="96" t="s">
        <v>57</v>
      </c>
    </row>
    <row r="6" spans="2:30" ht="106.5">
      <c r="B6" s="11" t="s">
        <v>56</v>
      </c>
      <c r="C6" s="12" t="s">
        <v>0</v>
      </c>
      <c r="D6" s="13" t="s">
        <v>11</v>
      </c>
      <c r="E6" s="94" t="s">
        <v>81</v>
      </c>
      <c r="F6" s="94" t="s">
        <v>85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95"/>
      <c r="S6" s="95"/>
      <c r="T6" s="95"/>
      <c r="U6" s="95"/>
      <c r="V6" s="13" t="s">
        <v>1</v>
      </c>
      <c r="W6" s="14" t="s">
        <v>2</v>
      </c>
      <c r="X6" s="13" t="s">
        <v>10</v>
      </c>
      <c r="Y6" s="13" t="s">
        <v>3</v>
      </c>
      <c r="Z6" s="13" t="s">
        <v>4</v>
      </c>
      <c r="AA6" s="13" t="s">
        <v>5</v>
      </c>
      <c r="AB6" s="13" t="s">
        <v>6</v>
      </c>
      <c r="AC6" s="15" t="s">
        <v>7</v>
      </c>
      <c r="AD6" s="15" t="s">
        <v>8</v>
      </c>
    </row>
    <row r="7" spans="4:22" ht="12.75" hidden="1"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2:34" ht="12.75">
      <c r="B8" s="17">
        <f>IF(AF8&gt;0,1,"")</f>
      </c>
      <c r="C8" s="79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8">
        <f>IF(AG8=0,"",AH8/AG8)</f>
      </c>
      <c r="W8" s="19">
        <f>IF(AF8=0,0,COUNTIF(E8:U8,1))</f>
        <v>0</v>
      </c>
      <c r="X8" s="17">
        <f>IF(AH8&gt;0,IF(AF8=0,"",IF(W8&gt;0,1,ROUND(N(V8),0))),"")</f>
      </c>
      <c r="Y8" s="85"/>
      <c r="Z8" s="85"/>
      <c r="AA8" s="20">
        <f>SUM(Y8:Z8)</f>
        <v>0</v>
      </c>
      <c r="AB8" s="75"/>
      <c r="AC8" s="76"/>
      <c r="AD8" s="76"/>
      <c r="AF8" s="3">
        <f>LEN(TRIM(C8))</f>
        <v>0</v>
      </c>
      <c r="AG8" s="3">
        <f>COUNTIF(E8:U8,"&gt;1")</f>
        <v>0</v>
      </c>
      <c r="AH8" s="3">
        <f>SUMIF(E8:U8,"&gt;1")</f>
        <v>0</v>
      </c>
    </row>
    <row r="9" spans="2:34" ht="12.75">
      <c r="B9" s="17">
        <f>IF(AF9&gt;0,MAX(B$8:B8)+1,"")</f>
      </c>
      <c r="C9" s="7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18">
        <f aca="true" t="shared" si="0" ref="V9:V42">IF(AG9=0,"",AH9/AG9)</f>
      </c>
      <c r="W9" s="19">
        <f aca="true" t="shared" si="1" ref="W9:W42">IF(AF9=0,0,COUNTIF(E9:U9,1))</f>
        <v>0</v>
      </c>
      <c r="X9" s="17">
        <f aca="true" t="shared" si="2" ref="X9:X42">IF(AH9&gt;0,IF(AF9=0,"",IF(W9&gt;0,1,ROUND(N(V9),0))),"")</f>
      </c>
      <c r="Y9" s="85"/>
      <c r="Z9" s="85"/>
      <c r="AA9" s="20">
        <f aca="true" t="shared" si="3" ref="AA9:AA42">SUM(Y9:Z9)</f>
        <v>0</v>
      </c>
      <c r="AB9" s="75"/>
      <c r="AC9" s="76"/>
      <c r="AD9" s="76"/>
      <c r="AF9" s="3">
        <f aca="true" t="shared" si="4" ref="AF9:AF42">LEN(TRIM(C9))</f>
        <v>0</v>
      </c>
      <c r="AG9" s="3">
        <f aca="true" t="shared" si="5" ref="AG9:AG42">COUNTIF(E9:U9,"&gt;1")</f>
        <v>0</v>
      </c>
      <c r="AH9" s="3">
        <f aca="true" t="shared" si="6" ref="AH9:AH42">SUMIF(E9:U9,"&gt;1")</f>
        <v>0</v>
      </c>
    </row>
    <row r="10" spans="2:34" ht="12.75">
      <c r="B10" s="17">
        <f>IF(AF10&gt;0,MAX(B$8:B9)+1,"")</f>
      </c>
      <c r="C10" s="79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18">
        <f t="shared" si="0"/>
      </c>
      <c r="W10" s="19">
        <f t="shared" si="1"/>
        <v>0</v>
      </c>
      <c r="X10" s="17">
        <f t="shared" si="2"/>
      </c>
      <c r="Y10" s="85"/>
      <c r="Z10" s="85"/>
      <c r="AA10" s="20">
        <f t="shared" si="3"/>
        <v>0</v>
      </c>
      <c r="AB10" s="75"/>
      <c r="AC10" s="76"/>
      <c r="AD10" s="76"/>
      <c r="AF10" s="3">
        <f t="shared" si="4"/>
        <v>0</v>
      </c>
      <c r="AG10" s="3">
        <f t="shared" si="5"/>
        <v>0</v>
      </c>
      <c r="AH10" s="3">
        <f t="shared" si="6"/>
        <v>0</v>
      </c>
    </row>
    <row r="11" spans="2:34" ht="12.75">
      <c r="B11" s="17">
        <f>IF(AF11&gt;0,MAX(B$8:B10)+1,"")</f>
      </c>
      <c r="C11" s="79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18">
        <f t="shared" si="0"/>
      </c>
      <c r="W11" s="19">
        <f t="shared" si="1"/>
        <v>0</v>
      </c>
      <c r="X11" s="17">
        <f t="shared" si="2"/>
      </c>
      <c r="Y11" s="85"/>
      <c r="Z11" s="85"/>
      <c r="AA11" s="20">
        <f t="shared" si="3"/>
        <v>0</v>
      </c>
      <c r="AB11" s="75"/>
      <c r="AC11" s="76"/>
      <c r="AD11" s="76"/>
      <c r="AF11" s="3">
        <f t="shared" si="4"/>
        <v>0</v>
      </c>
      <c r="AG11" s="3">
        <f t="shared" si="5"/>
        <v>0</v>
      </c>
      <c r="AH11" s="3">
        <f t="shared" si="6"/>
        <v>0</v>
      </c>
    </row>
    <row r="12" spans="2:34" s="21" customFormat="1" ht="12.75">
      <c r="B12" s="22">
        <f>IF(AF12&gt;0,MAX(B$8:B11)+1,"")</f>
      </c>
      <c r="C12" s="79"/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23">
        <f t="shared" si="0"/>
      </c>
      <c r="W12" s="24">
        <f t="shared" si="1"/>
        <v>0</v>
      </c>
      <c r="X12" s="22">
        <f t="shared" si="2"/>
      </c>
      <c r="Y12" s="85"/>
      <c r="Z12" s="85"/>
      <c r="AA12" s="25">
        <f t="shared" si="3"/>
        <v>0</v>
      </c>
      <c r="AB12" s="75"/>
      <c r="AC12" s="76"/>
      <c r="AD12" s="76"/>
      <c r="AF12" s="21">
        <f t="shared" si="4"/>
        <v>0</v>
      </c>
      <c r="AG12" s="21">
        <f t="shared" si="5"/>
        <v>0</v>
      </c>
      <c r="AH12" s="21">
        <f t="shared" si="6"/>
        <v>0</v>
      </c>
    </row>
    <row r="13" spans="2:34" ht="12.75">
      <c r="B13" s="17">
        <f>IF(AF13&gt;0,MAX(B$8:B12)+1,"")</f>
      </c>
      <c r="C13" s="79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18">
        <f t="shared" si="0"/>
      </c>
      <c r="W13" s="19">
        <f t="shared" si="1"/>
        <v>0</v>
      </c>
      <c r="X13" s="17">
        <f t="shared" si="2"/>
      </c>
      <c r="Y13" s="85"/>
      <c r="Z13" s="85"/>
      <c r="AA13" s="20">
        <f t="shared" si="3"/>
        <v>0</v>
      </c>
      <c r="AB13" s="75"/>
      <c r="AC13" s="76"/>
      <c r="AD13" s="76"/>
      <c r="AF13" s="3">
        <f t="shared" si="4"/>
        <v>0</v>
      </c>
      <c r="AG13" s="3">
        <f t="shared" si="5"/>
        <v>0</v>
      </c>
      <c r="AH13" s="3">
        <f t="shared" si="6"/>
        <v>0</v>
      </c>
    </row>
    <row r="14" spans="2:34" ht="12.75">
      <c r="B14" s="17">
        <f>IF(AF14&gt;0,MAX(B$8:B13)+1,"")</f>
      </c>
      <c r="C14" s="79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18">
        <f t="shared" si="0"/>
      </c>
      <c r="W14" s="19">
        <f t="shared" si="1"/>
        <v>0</v>
      </c>
      <c r="X14" s="17">
        <f t="shared" si="2"/>
      </c>
      <c r="Y14" s="85"/>
      <c r="Z14" s="85"/>
      <c r="AA14" s="20">
        <f t="shared" si="3"/>
        <v>0</v>
      </c>
      <c r="AB14" s="75"/>
      <c r="AC14" s="76"/>
      <c r="AD14" s="76"/>
      <c r="AF14" s="3">
        <f t="shared" si="4"/>
        <v>0</v>
      </c>
      <c r="AG14" s="3">
        <f t="shared" si="5"/>
        <v>0</v>
      </c>
      <c r="AH14" s="3">
        <f t="shared" si="6"/>
        <v>0</v>
      </c>
    </row>
    <row r="15" spans="2:34" ht="12.75">
      <c r="B15" s="17">
        <f>IF(AF15&gt;0,MAX(B$8:B14)+1,"")</f>
      </c>
      <c r="C15" s="79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18">
        <f t="shared" si="0"/>
      </c>
      <c r="W15" s="19">
        <f t="shared" si="1"/>
        <v>0</v>
      </c>
      <c r="X15" s="17">
        <f t="shared" si="2"/>
      </c>
      <c r="Y15" s="85"/>
      <c r="Z15" s="85"/>
      <c r="AA15" s="20">
        <f t="shared" si="3"/>
        <v>0</v>
      </c>
      <c r="AB15" s="75"/>
      <c r="AC15" s="76"/>
      <c r="AD15" s="76"/>
      <c r="AF15" s="3">
        <f t="shared" si="4"/>
        <v>0</v>
      </c>
      <c r="AG15" s="3">
        <f t="shared" si="5"/>
        <v>0</v>
      </c>
      <c r="AH15" s="3">
        <f t="shared" si="6"/>
        <v>0</v>
      </c>
    </row>
    <row r="16" spans="2:34" ht="12.75">
      <c r="B16" s="17">
        <f>IF(AF16&gt;0,MAX(B$8:B15)+1,"")</f>
      </c>
      <c r="C16" s="79"/>
      <c r="D16" s="80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18">
        <f t="shared" si="0"/>
      </c>
      <c r="W16" s="19">
        <f t="shared" si="1"/>
        <v>0</v>
      </c>
      <c r="X16" s="17">
        <f t="shared" si="2"/>
      </c>
      <c r="Y16" s="85"/>
      <c r="Z16" s="85"/>
      <c r="AA16" s="20">
        <f t="shared" si="3"/>
        <v>0</v>
      </c>
      <c r="AB16" s="75"/>
      <c r="AC16" s="76"/>
      <c r="AD16" s="76"/>
      <c r="AF16" s="3">
        <f t="shared" si="4"/>
        <v>0</v>
      </c>
      <c r="AG16" s="3">
        <f t="shared" si="5"/>
        <v>0</v>
      </c>
      <c r="AH16" s="3">
        <f t="shared" si="6"/>
        <v>0</v>
      </c>
    </row>
    <row r="17" spans="2:34" ht="12.75">
      <c r="B17" s="17">
        <f>IF(AF17&gt;0,MAX(B$8:B16)+1,"")</f>
      </c>
      <c r="C17" s="79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18">
        <f t="shared" si="0"/>
      </c>
      <c r="W17" s="19">
        <f t="shared" si="1"/>
        <v>0</v>
      </c>
      <c r="X17" s="17">
        <f t="shared" si="2"/>
      </c>
      <c r="Y17" s="85"/>
      <c r="Z17" s="85"/>
      <c r="AA17" s="20">
        <f t="shared" si="3"/>
        <v>0</v>
      </c>
      <c r="AB17" s="75"/>
      <c r="AC17" s="76"/>
      <c r="AD17" s="76"/>
      <c r="AF17" s="3">
        <f t="shared" si="4"/>
        <v>0</v>
      </c>
      <c r="AG17" s="3">
        <f t="shared" si="5"/>
        <v>0</v>
      </c>
      <c r="AH17" s="3">
        <f t="shared" si="6"/>
        <v>0</v>
      </c>
    </row>
    <row r="18" spans="2:34" ht="12.75">
      <c r="B18" s="17">
        <f>IF(AF18&gt;0,MAX(B$8:B17)+1,"")</f>
      </c>
      <c r="C18" s="79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8">
        <f t="shared" si="0"/>
      </c>
      <c r="W18" s="19">
        <f t="shared" si="1"/>
        <v>0</v>
      </c>
      <c r="X18" s="17">
        <f t="shared" si="2"/>
      </c>
      <c r="Y18" s="85"/>
      <c r="Z18" s="85"/>
      <c r="AA18" s="20">
        <f t="shared" si="3"/>
        <v>0</v>
      </c>
      <c r="AB18" s="75"/>
      <c r="AC18" s="76"/>
      <c r="AD18" s="76"/>
      <c r="AF18" s="3">
        <f t="shared" si="4"/>
        <v>0</v>
      </c>
      <c r="AG18" s="3">
        <f t="shared" si="5"/>
        <v>0</v>
      </c>
      <c r="AH18" s="3">
        <f t="shared" si="6"/>
        <v>0</v>
      </c>
    </row>
    <row r="19" spans="2:34" ht="12.75">
      <c r="B19" s="17">
        <f>IF(AF19&gt;0,MAX(B$8:B18)+1,"")</f>
      </c>
      <c r="C19" s="79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18">
        <f t="shared" si="0"/>
      </c>
      <c r="W19" s="19">
        <f t="shared" si="1"/>
        <v>0</v>
      </c>
      <c r="X19" s="17">
        <f t="shared" si="2"/>
      </c>
      <c r="Y19" s="85"/>
      <c r="Z19" s="85"/>
      <c r="AA19" s="20">
        <f t="shared" si="3"/>
        <v>0</v>
      </c>
      <c r="AB19" s="75"/>
      <c r="AC19" s="76"/>
      <c r="AD19" s="76"/>
      <c r="AF19" s="3">
        <f t="shared" si="4"/>
        <v>0</v>
      </c>
      <c r="AG19" s="3">
        <f t="shared" si="5"/>
        <v>0</v>
      </c>
      <c r="AH19" s="3">
        <f t="shared" si="6"/>
        <v>0</v>
      </c>
    </row>
    <row r="20" spans="2:34" ht="12.75">
      <c r="B20" s="17">
        <f>IF(AF20&gt;0,MAX(B$8:B19)+1,"")</f>
      </c>
      <c r="C20" s="79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18">
        <f t="shared" si="0"/>
      </c>
      <c r="W20" s="19">
        <f t="shared" si="1"/>
        <v>0</v>
      </c>
      <c r="X20" s="17">
        <f t="shared" si="2"/>
      </c>
      <c r="Y20" s="85"/>
      <c r="Z20" s="85"/>
      <c r="AA20" s="20">
        <f t="shared" si="3"/>
        <v>0</v>
      </c>
      <c r="AB20" s="75"/>
      <c r="AC20" s="76"/>
      <c r="AD20" s="76"/>
      <c r="AF20" s="3">
        <f t="shared" si="4"/>
        <v>0</v>
      </c>
      <c r="AG20" s="3">
        <f t="shared" si="5"/>
        <v>0</v>
      </c>
      <c r="AH20" s="3">
        <f t="shared" si="6"/>
        <v>0</v>
      </c>
    </row>
    <row r="21" spans="2:34" ht="12.75">
      <c r="B21" s="17">
        <f>IF(AF21&gt;0,MAX(B$8:B20)+1,"")</f>
      </c>
      <c r="C21" s="79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8">
        <f t="shared" si="0"/>
      </c>
      <c r="W21" s="19">
        <f t="shared" si="1"/>
        <v>0</v>
      </c>
      <c r="X21" s="17">
        <f t="shared" si="2"/>
      </c>
      <c r="Y21" s="85"/>
      <c r="Z21" s="85"/>
      <c r="AA21" s="20">
        <f t="shared" si="3"/>
        <v>0</v>
      </c>
      <c r="AB21" s="75"/>
      <c r="AC21" s="76"/>
      <c r="AD21" s="76"/>
      <c r="AF21" s="3">
        <f t="shared" si="4"/>
        <v>0</v>
      </c>
      <c r="AG21" s="3">
        <f t="shared" si="5"/>
        <v>0</v>
      </c>
      <c r="AH21" s="3">
        <f t="shared" si="6"/>
        <v>0</v>
      </c>
    </row>
    <row r="22" spans="2:34" ht="12.75">
      <c r="B22" s="17">
        <f>IF(AF22&gt;0,MAX(B$8:B21)+1,"")</f>
      </c>
      <c r="C22" s="79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18">
        <f t="shared" si="0"/>
      </c>
      <c r="W22" s="19">
        <f t="shared" si="1"/>
        <v>0</v>
      </c>
      <c r="X22" s="17">
        <f t="shared" si="2"/>
      </c>
      <c r="Y22" s="85"/>
      <c r="Z22" s="85"/>
      <c r="AA22" s="20">
        <f t="shared" si="3"/>
        <v>0</v>
      </c>
      <c r="AB22" s="75"/>
      <c r="AC22" s="76"/>
      <c r="AD22" s="76"/>
      <c r="AF22" s="3">
        <f t="shared" si="4"/>
        <v>0</v>
      </c>
      <c r="AG22" s="3">
        <f t="shared" si="5"/>
        <v>0</v>
      </c>
      <c r="AH22" s="3">
        <f t="shared" si="6"/>
        <v>0</v>
      </c>
    </row>
    <row r="23" spans="2:34" ht="12.75">
      <c r="B23" s="17">
        <f>IF(AF23&gt;0,MAX(B$8:B22)+1,"")</f>
      </c>
      <c r="C23" s="79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18">
        <f t="shared" si="0"/>
      </c>
      <c r="W23" s="19">
        <f t="shared" si="1"/>
        <v>0</v>
      </c>
      <c r="X23" s="17">
        <f t="shared" si="2"/>
      </c>
      <c r="Y23" s="85"/>
      <c r="Z23" s="85"/>
      <c r="AA23" s="20">
        <f t="shared" si="3"/>
        <v>0</v>
      </c>
      <c r="AB23" s="75"/>
      <c r="AC23" s="76"/>
      <c r="AD23" s="76"/>
      <c r="AF23" s="3">
        <f t="shared" si="4"/>
        <v>0</v>
      </c>
      <c r="AG23" s="3">
        <f t="shared" si="5"/>
        <v>0</v>
      </c>
      <c r="AH23" s="3">
        <f t="shared" si="6"/>
        <v>0</v>
      </c>
    </row>
    <row r="24" spans="2:34" ht="12.75">
      <c r="B24" s="17">
        <f>IF(AF24&gt;0,MAX(B$8:B23)+1,"")</f>
      </c>
      <c r="C24" s="79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8">
        <f t="shared" si="0"/>
      </c>
      <c r="W24" s="19">
        <f t="shared" si="1"/>
        <v>0</v>
      </c>
      <c r="X24" s="17">
        <f t="shared" si="2"/>
      </c>
      <c r="Y24" s="85"/>
      <c r="Z24" s="85"/>
      <c r="AA24" s="20">
        <f t="shared" si="3"/>
        <v>0</v>
      </c>
      <c r="AB24" s="75"/>
      <c r="AC24" s="76"/>
      <c r="AD24" s="76"/>
      <c r="AF24" s="3">
        <f t="shared" si="4"/>
        <v>0</v>
      </c>
      <c r="AG24" s="3">
        <f t="shared" si="5"/>
        <v>0</v>
      </c>
      <c r="AH24" s="3">
        <f t="shared" si="6"/>
        <v>0</v>
      </c>
    </row>
    <row r="25" spans="2:34" ht="12.75">
      <c r="B25" s="17">
        <f>IF(AF25&gt;0,MAX(B$8:B24)+1,"")</f>
      </c>
      <c r="C25" s="79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18">
        <f t="shared" si="0"/>
      </c>
      <c r="W25" s="19">
        <f t="shared" si="1"/>
        <v>0</v>
      </c>
      <c r="X25" s="17">
        <f t="shared" si="2"/>
      </c>
      <c r="Y25" s="85"/>
      <c r="Z25" s="85"/>
      <c r="AA25" s="20">
        <f t="shared" si="3"/>
        <v>0</v>
      </c>
      <c r="AB25" s="75"/>
      <c r="AC25" s="76"/>
      <c r="AD25" s="76"/>
      <c r="AF25" s="3">
        <f t="shared" si="4"/>
        <v>0</v>
      </c>
      <c r="AG25" s="3">
        <f t="shared" si="5"/>
        <v>0</v>
      </c>
      <c r="AH25" s="3">
        <f t="shared" si="6"/>
        <v>0</v>
      </c>
    </row>
    <row r="26" spans="2:34" ht="12.75">
      <c r="B26" s="17">
        <f>IF(AF26&gt;0,MAX(B$8:B25)+1,"")</f>
      </c>
      <c r="C26" s="79"/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18">
        <f t="shared" si="0"/>
      </c>
      <c r="W26" s="19">
        <f t="shared" si="1"/>
        <v>0</v>
      </c>
      <c r="X26" s="17">
        <f t="shared" si="2"/>
      </c>
      <c r="Y26" s="85"/>
      <c r="Z26" s="85"/>
      <c r="AA26" s="20">
        <f t="shared" si="3"/>
        <v>0</v>
      </c>
      <c r="AB26" s="75"/>
      <c r="AC26" s="76"/>
      <c r="AD26" s="76"/>
      <c r="AF26" s="3">
        <f t="shared" si="4"/>
        <v>0</v>
      </c>
      <c r="AG26" s="3">
        <f t="shared" si="5"/>
        <v>0</v>
      </c>
      <c r="AH26" s="3">
        <f t="shared" si="6"/>
        <v>0</v>
      </c>
    </row>
    <row r="27" spans="2:34" ht="12.75">
      <c r="B27" s="17">
        <f>IF(AF27&gt;0,MAX(B$8:B26)+1,"")</f>
      </c>
      <c r="C27" s="79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18">
        <f t="shared" si="0"/>
      </c>
      <c r="W27" s="19">
        <f t="shared" si="1"/>
        <v>0</v>
      </c>
      <c r="X27" s="17">
        <f t="shared" si="2"/>
      </c>
      <c r="Y27" s="85"/>
      <c r="Z27" s="85"/>
      <c r="AA27" s="20">
        <f t="shared" si="3"/>
        <v>0</v>
      </c>
      <c r="AB27" s="75"/>
      <c r="AC27" s="76"/>
      <c r="AD27" s="76"/>
      <c r="AF27" s="3">
        <f t="shared" si="4"/>
        <v>0</v>
      </c>
      <c r="AG27" s="3">
        <f t="shared" si="5"/>
        <v>0</v>
      </c>
      <c r="AH27" s="3">
        <f t="shared" si="6"/>
        <v>0</v>
      </c>
    </row>
    <row r="28" spans="2:34" ht="12.75">
      <c r="B28" s="17">
        <f>IF(AF28&gt;0,MAX(B$8:B27)+1,"")</f>
      </c>
      <c r="C28" s="79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8">
        <f t="shared" si="0"/>
      </c>
      <c r="W28" s="19">
        <f t="shared" si="1"/>
        <v>0</v>
      </c>
      <c r="X28" s="17">
        <f t="shared" si="2"/>
      </c>
      <c r="Y28" s="85"/>
      <c r="Z28" s="85"/>
      <c r="AA28" s="20">
        <f t="shared" si="3"/>
        <v>0</v>
      </c>
      <c r="AB28" s="75"/>
      <c r="AC28" s="76"/>
      <c r="AD28" s="76"/>
      <c r="AF28" s="3">
        <f t="shared" si="4"/>
        <v>0</v>
      </c>
      <c r="AG28" s="3">
        <f t="shared" si="5"/>
        <v>0</v>
      </c>
      <c r="AH28" s="3">
        <f t="shared" si="6"/>
        <v>0</v>
      </c>
    </row>
    <row r="29" spans="2:34" ht="12.75">
      <c r="B29" s="17">
        <f>IF(AF29&gt;0,MAX(B$8:B28)+1,"")</f>
      </c>
      <c r="C29" s="79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18">
        <f t="shared" si="0"/>
      </c>
      <c r="W29" s="19">
        <f t="shared" si="1"/>
        <v>0</v>
      </c>
      <c r="X29" s="17">
        <f t="shared" si="2"/>
      </c>
      <c r="Y29" s="85"/>
      <c r="Z29" s="85"/>
      <c r="AA29" s="20">
        <f t="shared" si="3"/>
        <v>0</v>
      </c>
      <c r="AB29" s="75"/>
      <c r="AC29" s="76"/>
      <c r="AD29" s="76"/>
      <c r="AF29" s="3">
        <f t="shared" si="4"/>
        <v>0</v>
      </c>
      <c r="AG29" s="3">
        <f t="shared" si="5"/>
        <v>0</v>
      </c>
      <c r="AH29" s="3">
        <f t="shared" si="6"/>
        <v>0</v>
      </c>
    </row>
    <row r="30" spans="2:34" ht="12.75">
      <c r="B30" s="17">
        <f>IF(AF30&gt;0,MAX(B$8:B29)+1,"")</f>
      </c>
      <c r="C30" s="79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18">
        <f t="shared" si="0"/>
      </c>
      <c r="W30" s="19">
        <f t="shared" si="1"/>
        <v>0</v>
      </c>
      <c r="X30" s="17">
        <f t="shared" si="2"/>
      </c>
      <c r="Y30" s="85"/>
      <c r="Z30" s="85"/>
      <c r="AA30" s="20">
        <f t="shared" si="3"/>
        <v>0</v>
      </c>
      <c r="AB30" s="75"/>
      <c r="AC30" s="76"/>
      <c r="AD30" s="76"/>
      <c r="AF30" s="3">
        <f t="shared" si="4"/>
        <v>0</v>
      </c>
      <c r="AG30" s="3">
        <f t="shared" si="5"/>
        <v>0</v>
      </c>
      <c r="AH30" s="3">
        <f t="shared" si="6"/>
        <v>0</v>
      </c>
    </row>
    <row r="31" spans="2:34" ht="12.75">
      <c r="B31" s="17">
        <f>IF(AF31&gt;0,MAX(B$8:B30)+1,"")</f>
      </c>
      <c r="C31" s="79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8">
        <f t="shared" si="0"/>
      </c>
      <c r="W31" s="19">
        <f t="shared" si="1"/>
        <v>0</v>
      </c>
      <c r="X31" s="17">
        <f t="shared" si="2"/>
      </c>
      <c r="Y31" s="85"/>
      <c r="Z31" s="85"/>
      <c r="AA31" s="20">
        <f t="shared" si="3"/>
        <v>0</v>
      </c>
      <c r="AB31" s="75"/>
      <c r="AC31" s="76"/>
      <c r="AD31" s="76"/>
      <c r="AF31" s="3">
        <f t="shared" si="4"/>
        <v>0</v>
      </c>
      <c r="AG31" s="3">
        <f t="shared" si="5"/>
        <v>0</v>
      </c>
      <c r="AH31" s="3">
        <f t="shared" si="6"/>
        <v>0</v>
      </c>
    </row>
    <row r="32" spans="2:34" ht="12.75">
      <c r="B32" s="17">
        <f>IF(AF32&gt;0,MAX(B$8:B31)+1,"")</f>
      </c>
      <c r="C32" s="79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18">
        <f t="shared" si="0"/>
      </c>
      <c r="W32" s="19">
        <f t="shared" si="1"/>
        <v>0</v>
      </c>
      <c r="X32" s="17">
        <f t="shared" si="2"/>
      </c>
      <c r="Y32" s="85"/>
      <c r="Z32" s="85"/>
      <c r="AA32" s="20">
        <f t="shared" si="3"/>
        <v>0</v>
      </c>
      <c r="AB32" s="75"/>
      <c r="AC32" s="76"/>
      <c r="AD32" s="76"/>
      <c r="AF32" s="3">
        <f t="shared" si="4"/>
        <v>0</v>
      </c>
      <c r="AG32" s="3">
        <f t="shared" si="5"/>
        <v>0</v>
      </c>
      <c r="AH32" s="3">
        <f t="shared" si="6"/>
        <v>0</v>
      </c>
    </row>
    <row r="33" spans="2:34" ht="12.75">
      <c r="B33" s="17">
        <f>IF(AF33&gt;0,MAX(B$8:B32)+1,"")</f>
      </c>
      <c r="C33" s="79"/>
      <c r="D33" s="8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18">
        <f t="shared" si="0"/>
      </c>
      <c r="W33" s="19">
        <f t="shared" si="1"/>
        <v>0</v>
      </c>
      <c r="X33" s="17">
        <f t="shared" si="2"/>
      </c>
      <c r="Y33" s="85"/>
      <c r="Z33" s="85"/>
      <c r="AA33" s="20">
        <f t="shared" si="3"/>
        <v>0</v>
      </c>
      <c r="AB33" s="75"/>
      <c r="AC33" s="76"/>
      <c r="AD33" s="76"/>
      <c r="AF33" s="3">
        <f t="shared" si="4"/>
        <v>0</v>
      </c>
      <c r="AG33" s="3">
        <f t="shared" si="5"/>
        <v>0</v>
      </c>
      <c r="AH33" s="3">
        <f t="shared" si="6"/>
        <v>0</v>
      </c>
    </row>
    <row r="34" spans="2:34" ht="12.75">
      <c r="B34" s="17">
        <f>IF(AF34&gt;0,MAX(B$8:B33)+1,"")</f>
      </c>
      <c r="C34" s="79"/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8">
        <f t="shared" si="0"/>
      </c>
      <c r="W34" s="19">
        <f t="shared" si="1"/>
        <v>0</v>
      </c>
      <c r="X34" s="17">
        <f t="shared" si="2"/>
      </c>
      <c r="Y34" s="85"/>
      <c r="Z34" s="85"/>
      <c r="AA34" s="20">
        <f t="shared" si="3"/>
        <v>0</v>
      </c>
      <c r="AB34" s="75"/>
      <c r="AC34" s="76"/>
      <c r="AD34" s="76"/>
      <c r="AF34" s="3">
        <f t="shared" si="4"/>
        <v>0</v>
      </c>
      <c r="AG34" s="3">
        <f t="shared" si="5"/>
        <v>0</v>
      </c>
      <c r="AH34" s="3">
        <f t="shared" si="6"/>
        <v>0</v>
      </c>
    </row>
    <row r="35" spans="2:34" ht="12.75">
      <c r="B35" s="17">
        <f>IF(AF35&gt;0,MAX(B$8:B34)+1,"")</f>
      </c>
      <c r="C35" s="79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18">
        <f t="shared" si="0"/>
      </c>
      <c r="W35" s="19">
        <f t="shared" si="1"/>
        <v>0</v>
      </c>
      <c r="X35" s="17">
        <f t="shared" si="2"/>
      </c>
      <c r="Y35" s="85"/>
      <c r="Z35" s="85"/>
      <c r="AA35" s="20">
        <f t="shared" si="3"/>
        <v>0</v>
      </c>
      <c r="AB35" s="75"/>
      <c r="AC35" s="76"/>
      <c r="AD35" s="76"/>
      <c r="AF35" s="3">
        <f t="shared" si="4"/>
        <v>0</v>
      </c>
      <c r="AG35" s="3">
        <f t="shared" si="5"/>
        <v>0</v>
      </c>
      <c r="AH35" s="3">
        <f t="shared" si="6"/>
        <v>0</v>
      </c>
    </row>
    <row r="36" spans="2:34" ht="12.75">
      <c r="B36" s="17">
        <f>IF(AF36&gt;0,MAX(B$8:B35)+1,"")</f>
      </c>
      <c r="C36" s="79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18">
        <f t="shared" si="0"/>
      </c>
      <c r="W36" s="19">
        <f t="shared" si="1"/>
        <v>0</v>
      </c>
      <c r="X36" s="17">
        <f t="shared" si="2"/>
      </c>
      <c r="Y36" s="85"/>
      <c r="Z36" s="85"/>
      <c r="AA36" s="20">
        <f t="shared" si="3"/>
        <v>0</v>
      </c>
      <c r="AB36" s="75"/>
      <c r="AC36" s="76"/>
      <c r="AD36" s="76"/>
      <c r="AF36" s="3">
        <f t="shared" si="4"/>
        <v>0</v>
      </c>
      <c r="AG36" s="3">
        <f t="shared" si="5"/>
        <v>0</v>
      </c>
      <c r="AH36" s="3">
        <f t="shared" si="6"/>
        <v>0</v>
      </c>
    </row>
    <row r="37" spans="2:34" ht="12.75">
      <c r="B37" s="17">
        <f>IF(AF37&gt;0,MAX(B$8:B36)+1,"")</f>
      </c>
      <c r="C37" s="79"/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18">
        <f t="shared" si="0"/>
      </c>
      <c r="W37" s="19">
        <f t="shared" si="1"/>
        <v>0</v>
      </c>
      <c r="X37" s="17">
        <f t="shared" si="2"/>
      </c>
      <c r="Y37" s="85"/>
      <c r="Z37" s="85"/>
      <c r="AA37" s="20">
        <f t="shared" si="3"/>
        <v>0</v>
      </c>
      <c r="AB37" s="75"/>
      <c r="AC37" s="76"/>
      <c r="AD37" s="76"/>
      <c r="AF37" s="3">
        <f t="shared" si="4"/>
        <v>0</v>
      </c>
      <c r="AG37" s="3">
        <f t="shared" si="5"/>
        <v>0</v>
      </c>
      <c r="AH37" s="3">
        <f t="shared" si="6"/>
        <v>0</v>
      </c>
    </row>
    <row r="38" spans="2:34" ht="12.75">
      <c r="B38" s="17">
        <f>IF(AF38&gt;0,MAX(B$8:B37)+1,"")</f>
      </c>
      <c r="C38" s="79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18">
        <f t="shared" si="0"/>
      </c>
      <c r="W38" s="19">
        <f t="shared" si="1"/>
        <v>0</v>
      </c>
      <c r="X38" s="17">
        <f t="shared" si="2"/>
      </c>
      <c r="Y38" s="85"/>
      <c r="Z38" s="85"/>
      <c r="AA38" s="20">
        <f t="shared" si="3"/>
        <v>0</v>
      </c>
      <c r="AB38" s="75"/>
      <c r="AC38" s="76"/>
      <c r="AD38" s="76"/>
      <c r="AF38" s="3">
        <f t="shared" si="4"/>
        <v>0</v>
      </c>
      <c r="AG38" s="3">
        <f t="shared" si="5"/>
        <v>0</v>
      </c>
      <c r="AH38" s="3">
        <f t="shared" si="6"/>
        <v>0</v>
      </c>
    </row>
    <row r="39" spans="2:34" ht="12.75">
      <c r="B39" s="17">
        <f>IF(AF39&gt;0,MAX(B$8:B38)+1,"")</f>
      </c>
      <c r="C39" s="79"/>
      <c r="D39" s="80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18">
        <f t="shared" si="0"/>
      </c>
      <c r="W39" s="19">
        <f t="shared" si="1"/>
        <v>0</v>
      </c>
      <c r="X39" s="17">
        <f t="shared" si="2"/>
      </c>
      <c r="Y39" s="85"/>
      <c r="Z39" s="85"/>
      <c r="AA39" s="20">
        <f t="shared" si="3"/>
        <v>0</v>
      </c>
      <c r="AB39" s="75"/>
      <c r="AC39" s="76"/>
      <c r="AD39" s="76"/>
      <c r="AF39" s="3">
        <f t="shared" si="4"/>
        <v>0</v>
      </c>
      <c r="AG39" s="3">
        <f t="shared" si="5"/>
        <v>0</v>
      </c>
      <c r="AH39" s="3">
        <f t="shared" si="6"/>
        <v>0</v>
      </c>
    </row>
    <row r="40" spans="2:34" ht="12.75">
      <c r="B40" s="17">
        <f>IF(AF40&gt;0,MAX(B$8:B39)+1,"")</f>
      </c>
      <c r="C40" s="79"/>
      <c r="D40" s="80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18">
        <f t="shared" si="0"/>
      </c>
      <c r="W40" s="19">
        <f t="shared" si="1"/>
        <v>0</v>
      </c>
      <c r="X40" s="17">
        <f t="shared" si="2"/>
      </c>
      <c r="Y40" s="85"/>
      <c r="Z40" s="85"/>
      <c r="AA40" s="20">
        <f t="shared" si="3"/>
        <v>0</v>
      </c>
      <c r="AB40" s="75"/>
      <c r="AC40" s="76"/>
      <c r="AD40" s="76"/>
      <c r="AF40" s="3">
        <f t="shared" si="4"/>
        <v>0</v>
      </c>
      <c r="AG40" s="3">
        <f t="shared" si="5"/>
        <v>0</v>
      </c>
      <c r="AH40" s="3">
        <f t="shared" si="6"/>
        <v>0</v>
      </c>
    </row>
    <row r="41" spans="2:34" ht="12.75">
      <c r="B41" s="17">
        <f>IF(AF41&gt;0,MAX(B$8:B40)+1,"")</f>
      </c>
      <c r="C41" s="79"/>
      <c r="D41" s="80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18">
        <f t="shared" si="0"/>
      </c>
      <c r="W41" s="19">
        <f t="shared" si="1"/>
        <v>0</v>
      </c>
      <c r="X41" s="17">
        <f t="shared" si="2"/>
      </c>
      <c r="Y41" s="85"/>
      <c r="Z41" s="85"/>
      <c r="AA41" s="20">
        <f t="shared" si="3"/>
        <v>0</v>
      </c>
      <c r="AB41" s="75"/>
      <c r="AC41" s="76"/>
      <c r="AD41" s="76"/>
      <c r="AF41" s="3">
        <f t="shared" si="4"/>
        <v>0</v>
      </c>
      <c r="AG41" s="3">
        <f t="shared" si="5"/>
        <v>0</v>
      </c>
      <c r="AH41" s="3">
        <f t="shared" si="6"/>
        <v>0</v>
      </c>
    </row>
    <row r="42" spans="2:34" ht="13.5" thickBot="1">
      <c r="B42" s="26">
        <f>IF(AF42&gt;0,MAX(B$8:B41)+1,"")</f>
      </c>
      <c r="C42" s="82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27">
        <f t="shared" si="0"/>
      </c>
      <c r="W42" s="28">
        <f t="shared" si="1"/>
        <v>0</v>
      </c>
      <c r="X42" s="26">
        <f t="shared" si="2"/>
      </c>
      <c r="Y42" s="86"/>
      <c r="Z42" s="86"/>
      <c r="AA42" s="29">
        <f t="shared" si="3"/>
        <v>0</v>
      </c>
      <c r="AB42" s="77"/>
      <c r="AC42" s="78"/>
      <c r="AD42" s="78"/>
      <c r="AF42" s="3">
        <f t="shared" si="4"/>
        <v>0</v>
      </c>
      <c r="AG42" s="3">
        <f t="shared" si="5"/>
        <v>0</v>
      </c>
      <c r="AH42" s="3">
        <f t="shared" si="6"/>
        <v>0</v>
      </c>
    </row>
    <row r="43" spans="2:32" ht="30" customHeight="1" thickBot="1">
      <c r="B43" s="102" t="s">
        <v>9</v>
      </c>
      <c r="C43" s="103"/>
      <c r="D43" s="104"/>
      <c r="E43" s="30">
        <f>IF(OR(TRIM(E6)="",E47=0),"",E48/E47)</f>
      </c>
      <c r="F43" s="30">
        <f aca="true" t="shared" si="7" ref="F43:U43">IF(OR(TRIM(F6)="",F47=0),"",F48/F47)</f>
      </c>
      <c r="G43" s="30">
        <f t="shared" si="7"/>
      </c>
      <c r="H43" s="30">
        <f t="shared" si="7"/>
      </c>
      <c r="I43" s="30">
        <f t="shared" si="7"/>
      </c>
      <c r="J43" s="30">
        <f t="shared" si="7"/>
      </c>
      <c r="K43" s="30">
        <f t="shared" si="7"/>
      </c>
      <c r="L43" s="30">
        <f t="shared" si="7"/>
      </c>
      <c r="M43" s="30">
        <f t="shared" si="7"/>
      </c>
      <c r="N43" s="30">
        <f t="shared" si="7"/>
      </c>
      <c r="O43" s="30">
        <f t="shared" si="7"/>
      </c>
      <c r="P43" s="30">
        <f t="shared" si="7"/>
      </c>
      <c r="Q43" s="30">
        <f t="shared" si="7"/>
      </c>
      <c r="R43" s="30">
        <f t="shared" si="7"/>
      </c>
      <c r="S43" s="30">
        <f t="shared" si="7"/>
      </c>
      <c r="T43" s="30">
        <f t="shared" si="7"/>
      </c>
      <c r="U43" s="31">
        <f t="shared" si="7"/>
      </c>
      <c r="V43" s="32">
        <f>IF(AF43=0,"",AVERAGE(V8:V42))</f>
      </c>
      <c r="W43" s="33">
        <f>SUM(W8:W42)</f>
        <v>0</v>
      </c>
      <c r="X43" s="34"/>
      <c r="Y43" s="35">
        <f>SUM(Y8:Y42)</f>
        <v>0</v>
      </c>
      <c r="Z43" s="35">
        <f>SUM(Z8:Z42)</f>
        <v>0</v>
      </c>
      <c r="AA43" s="35">
        <f>SUM(AA8:AA42)</f>
        <v>0</v>
      </c>
      <c r="AB43" s="36"/>
      <c r="AC43" s="36"/>
      <c r="AD43" s="36"/>
      <c r="AF43" s="97">
        <f>SUM(V8:V42)</f>
        <v>0</v>
      </c>
    </row>
    <row r="45" ht="12.75" hidden="1">
      <c r="D45" s="3">
        <f>COUNTIF(D8:D42,"=m")</f>
        <v>0</v>
      </c>
    </row>
    <row r="46" spans="4:27" ht="12.75" hidden="1">
      <c r="D46" s="3">
        <f>COUNTIF(D8:D42,"=ž")</f>
        <v>0</v>
      </c>
      <c r="E46" s="37">
        <f>MAX(B8:B42)</f>
        <v>0</v>
      </c>
      <c r="Y46" s="38">
        <f>IF(Y43=0,"",Y43/$E$46)</f>
      </c>
      <c r="Z46" s="38">
        <f>IF(Z43=0,"",Z43/$E$46)</f>
      </c>
      <c r="AA46" s="38">
        <f>IF(AA43=0,"",AA43/$E$46)</f>
      </c>
    </row>
    <row r="47" spans="5:21" ht="12.75" hidden="1">
      <c r="E47" s="39">
        <f>COUNTIF(E8:E42,"&gt;1")</f>
        <v>0</v>
      </c>
      <c r="F47" s="39">
        <f aca="true" t="shared" si="8" ref="F47:U47">COUNTIF(F8:F42,"&gt;1")</f>
        <v>0</v>
      </c>
      <c r="G47" s="39">
        <f t="shared" si="8"/>
        <v>0</v>
      </c>
      <c r="H47" s="39">
        <f t="shared" si="8"/>
        <v>0</v>
      </c>
      <c r="I47" s="39">
        <f t="shared" si="8"/>
        <v>0</v>
      </c>
      <c r="J47" s="39">
        <f t="shared" si="8"/>
        <v>0</v>
      </c>
      <c r="K47" s="39">
        <f t="shared" si="8"/>
        <v>0</v>
      </c>
      <c r="L47" s="39">
        <f t="shared" si="8"/>
        <v>0</v>
      </c>
      <c r="M47" s="39">
        <f t="shared" si="8"/>
        <v>0</v>
      </c>
      <c r="N47" s="39">
        <f t="shared" si="8"/>
        <v>0</v>
      </c>
      <c r="O47" s="39">
        <f t="shared" si="8"/>
        <v>0</v>
      </c>
      <c r="P47" s="39">
        <f t="shared" si="8"/>
        <v>0</v>
      </c>
      <c r="Q47" s="39">
        <f t="shared" si="8"/>
        <v>0</v>
      </c>
      <c r="R47" s="39">
        <f t="shared" si="8"/>
        <v>0</v>
      </c>
      <c r="S47" s="39">
        <f t="shared" si="8"/>
        <v>0</v>
      </c>
      <c r="T47" s="39">
        <f t="shared" si="8"/>
        <v>0</v>
      </c>
      <c r="U47" s="39">
        <f t="shared" si="8"/>
        <v>0</v>
      </c>
    </row>
    <row r="48" spans="5:30" ht="12.75" hidden="1">
      <c r="E48" s="40">
        <f>SUMIF(E8:E42,"&gt;1")</f>
        <v>0</v>
      </c>
      <c r="F48" s="40">
        <f aca="true" t="shared" si="9" ref="F48:U48">SUMIF(F8:F42,"&gt;1")</f>
        <v>0</v>
      </c>
      <c r="G48" s="40">
        <f t="shared" si="9"/>
        <v>0</v>
      </c>
      <c r="H48" s="40">
        <f t="shared" si="9"/>
        <v>0</v>
      </c>
      <c r="I48" s="40">
        <f t="shared" si="9"/>
        <v>0</v>
      </c>
      <c r="J48" s="40">
        <f t="shared" si="9"/>
        <v>0</v>
      </c>
      <c r="K48" s="40">
        <f t="shared" si="9"/>
        <v>0</v>
      </c>
      <c r="L48" s="40">
        <f t="shared" si="9"/>
        <v>0</v>
      </c>
      <c r="M48" s="40">
        <f t="shared" si="9"/>
        <v>0</v>
      </c>
      <c r="N48" s="40">
        <f t="shared" si="9"/>
        <v>0</v>
      </c>
      <c r="O48" s="40">
        <f t="shared" si="9"/>
        <v>0</v>
      </c>
      <c r="P48" s="40">
        <f t="shared" si="9"/>
        <v>0</v>
      </c>
      <c r="Q48" s="40">
        <f t="shared" si="9"/>
        <v>0</v>
      </c>
      <c r="R48" s="40">
        <f t="shared" si="9"/>
        <v>0</v>
      </c>
      <c r="S48" s="40">
        <f t="shared" si="9"/>
        <v>0</v>
      </c>
      <c r="T48" s="40">
        <f t="shared" si="9"/>
        <v>0</v>
      </c>
      <c r="U48" s="40">
        <f t="shared" si="9"/>
        <v>0</v>
      </c>
      <c r="AD48" s="41"/>
    </row>
    <row r="49" ht="12.75" hidden="1"/>
    <row r="50" spans="3:24" ht="12.75" hidden="1">
      <c r="C50" s="3" t="s">
        <v>27</v>
      </c>
      <c r="E50" s="3">
        <f>COUNTIF(E$8:E$42,1)</f>
        <v>0</v>
      </c>
      <c r="F50" s="3">
        <f aca="true" t="shared" si="10" ref="F50:U50">COUNTIF(F$8:F$42,1)</f>
        <v>0</v>
      </c>
      <c r="G50" s="3">
        <f t="shared" si="10"/>
        <v>0</v>
      </c>
      <c r="H50" s="3">
        <f t="shared" si="10"/>
        <v>0</v>
      </c>
      <c r="I50" s="3">
        <f t="shared" si="10"/>
        <v>0</v>
      </c>
      <c r="J50" s="3">
        <f t="shared" si="10"/>
        <v>0</v>
      </c>
      <c r="K50" s="3">
        <f t="shared" si="10"/>
        <v>0</v>
      </c>
      <c r="L50" s="3">
        <f t="shared" si="10"/>
        <v>0</v>
      </c>
      <c r="M50" s="3">
        <f t="shared" si="10"/>
        <v>0</v>
      </c>
      <c r="N50" s="3">
        <f t="shared" si="10"/>
        <v>0</v>
      </c>
      <c r="O50" s="3">
        <f t="shared" si="10"/>
        <v>0</v>
      </c>
      <c r="P50" s="3">
        <f t="shared" si="10"/>
        <v>0</v>
      </c>
      <c r="Q50" s="3">
        <f t="shared" si="10"/>
        <v>0</v>
      </c>
      <c r="R50" s="3">
        <f t="shared" si="10"/>
        <v>0</v>
      </c>
      <c r="S50" s="3">
        <f t="shared" si="10"/>
        <v>0</v>
      </c>
      <c r="T50" s="3">
        <f t="shared" si="10"/>
        <v>0</v>
      </c>
      <c r="U50" s="3">
        <f t="shared" si="10"/>
        <v>0</v>
      </c>
      <c r="X50" s="39">
        <f>COUNTIF(X8:X42,1)</f>
        <v>0</v>
      </c>
    </row>
    <row r="51" spans="3:24" ht="12.75" hidden="1">
      <c r="C51" s="41" t="s">
        <v>28</v>
      </c>
      <c r="D51" s="41"/>
      <c r="E51" s="39">
        <f>COUNTIF(E$8:E$42,2)</f>
        <v>0</v>
      </c>
      <c r="F51" s="39">
        <f aca="true" t="shared" si="11" ref="F51:U51">COUNTIF(F$8:F$42,2)</f>
        <v>0</v>
      </c>
      <c r="G51" s="39">
        <f t="shared" si="11"/>
        <v>0</v>
      </c>
      <c r="H51" s="39">
        <f t="shared" si="11"/>
        <v>0</v>
      </c>
      <c r="I51" s="39">
        <f t="shared" si="11"/>
        <v>0</v>
      </c>
      <c r="J51" s="39">
        <f t="shared" si="11"/>
        <v>0</v>
      </c>
      <c r="K51" s="39">
        <f t="shared" si="11"/>
        <v>0</v>
      </c>
      <c r="L51" s="39">
        <f t="shared" si="11"/>
        <v>0</v>
      </c>
      <c r="M51" s="39">
        <f t="shared" si="11"/>
        <v>0</v>
      </c>
      <c r="N51" s="39">
        <f t="shared" si="11"/>
        <v>0</v>
      </c>
      <c r="O51" s="39">
        <f t="shared" si="11"/>
        <v>0</v>
      </c>
      <c r="P51" s="39">
        <f t="shared" si="11"/>
        <v>0</v>
      </c>
      <c r="Q51" s="39">
        <f t="shared" si="11"/>
        <v>0</v>
      </c>
      <c r="R51" s="39">
        <f t="shared" si="11"/>
        <v>0</v>
      </c>
      <c r="S51" s="39">
        <f t="shared" si="11"/>
        <v>0</v>
      </c>
      <c r="T51" s="39">
        <f t="shared" si="11"/>
        <v>0</v>
      </c>
      <c r="U51" s="39">
        <f t="shared" si="11"/>
        <v>0</v>
      </c>
      <c r="X51" s="39">
        <f>COUNTIF(X$8:X$42,2)</f>
        <v>0</v>
      </c>
    </row>
    <row r="52" spans="3:24" ht="12.75" hidden="1">
      <c r="C52" s="41" t="s">
        <v>29</v>
      </c>
      <c r="D52" s="41"/>
      <c r="E52" s="39">
        <f>COUNTIF(E$8:E$42,3)</f>
        <v>0</v>
      </c>
      <c r="F52" s="39">
        <f aca="true" t="shared" si="12" ref="F52:U52">COUNTIF(F$8:F$42,3)</f>
        <v>0</v>
      </c>
      <c r="G52" s="39">
        <f t="shared" si="12"/>
        <v>0</v>
      </c>
      <c r="H52" s="39">
        <f t="shared" si="12"/>
        <v>0</v>
      </c>
      <c r="I52" s="39">
        <f t="shared" si="12"/>
        <v>0</v>
      </c>
      <c r="J52" s="39">
        <f t="shared" si="12"/>
        <v>0</v>
      </c>
      <c r="K52" s="39">
        <f t="shared" si="12"/>
        <v>0</v>
      </c>
      <c r="L52" s="39">
        <f t="shared" si="12"/>
        <v>0</v>
      </c>
      <c r="M52" s="39">
        <f t="shared" si="12"/>
        <v>0</v>
      </c>
      <c r="N52" s="39">
        <f t="shared" si="12"/>
        <v>0</v>
      </c>
      <c r="O52" s="39">
        <f t="shared" si="12"/>
        <v>0</v>
      </c>
      <c r="P52" s="39">
        <f t="shared" si="12"/>
        <v>0</v>
      </c>
      <c r="Q52" s="39">
        <f t="shared" si="12"/>
        <v>0</v>
      </c>
      <c r="R52" s="39">
        <f t="shared" si="12"/>
        <v>0</v>
      </c>
      <c r="S52" s="39">
        <f t="shared" si="12"/>
        <v>0</v>
      </c>
      <c r="T52" s="39">
        <f t="shared" si="12"/>
        <v>0</v>
      </c>
      <c r="U52" s="39">
        <f t="shared" si="12"/>
        <v>0</v>
      </c>
      <c r="X52" s="39">
        <f>COUNTIF(X$8:X$42,3)</f>
        <v>0</v>
      </c>
    </row>
    <row r="53" spans="3:24" ht="12.75" hidden="1">
      <c r="C53" s="3" t="s">
        <v>30</v>
      </c>
      <c r="E53" s="39">
        <f>COUNTIF(E$8:E$42,4)</f>
        <v>0</v>
      </c>
      <c r="F53" s="39">
        <f aca="true" t="shared" si="13" ref="F53:U53">COUNTIF(F$8:F$42,4)</f>
        <v>0</v>
      </c>
      <c r="G53" s="39">
        <f t="shared" si="13"/>
        <v>0</v>
      </c>
      <c r="H53" s="39">
        <f t="shared" si="13"/>
        <v>0</v>
      </c>
      <c r="I53" s="39">
        <f t="shared" si="13"/>
        <v>0</v>
      </c>
      <c r="J53" s="39">
        <f t="shared" si="13"/>
        <v>0</v>
      </c>
      <c r="K53" s="39">
        <f t="shared" si="13"/>
        <v>0</v>
      </c>
      <c r="L53" s="39">
        <f t="shared" si="13"/>
        <v>0</v>
      </c>
      <c r="M53" s="39">
        <f t="shared" si="13"/>
        <v>0</v>
      </c>
      <c r="N53" s="39">
        <f t="shared" si="13"/>
        <v>0</v>
      </c>
      <c r="O53" s="39">
        <f t="shared" si="13"/>
        <v>0</v>
      </c>
      <c r="P53" s="39">
        <f t="shared" si="13"/>
        <v>0</v>
      </c>
      <c r="Q53" s="39">
        <f t="shared" si="13"/>
        <v>0</v>
      </c>
      <c r="R53" s="39">
        <f t="shared" si="13"/>
        <v>0</v>
      </c>
      <c r="S53" s="39">
        <f t="shared" si="13"/>
        <v>0</v>
      </c>
      <c r="T53" s="39">
        <f t="shared" si="13"/>
        <v>0</v>
      </c>
      <c r="U53" s="39">
        <f t="shared" si="13"/>
        <v>0</v>
      </c>
      <c r="X53" s="39">
        <f>COUNTIF(X$8:X$42,4)</f>
        <v>0</v>
      </c>
    </row>
    <row r="54" spans="3:24" ht="12.75" hidden="1">
      <c r="C54" s="3" t="s">
        <v>31</v>
      </c>
      <c r="E54" s="39">
        <f>COUNTIF(E$8:E$42,5)</f>
        <v>0</v>
      </c>
      <c r="F54" s="39">
        <f aca="true" t="shared" si="14" ref="F54:U54">COUNTIF(F$8:F$42,5)</f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39">
        <f t="shared" si="14"/>
        <v>0</v>
      </c>
      <c r="Q54" s="39">
        <f t="shared" si="14"/>
        <v>0</v>
      </c>
      <c r="R54" s="39">
        <f t="shared" si="14"/>
        <v>0</v>
      </c>
      <c r="S54" s="39">
        <f t="shared" si="14"/>
        <v>0</v>
      </c>
      <c r="T54" s="39">
        <f t="shared" si="14"/>
        <v>0</v>
      </c>
      <c r="U54" s="39">
        <f t="shared" si="14"/>
        <v>0</v>
      </c>
      <c r="X54" s="39">
        <f>COUNTIF(X$8:X$42,5)</f>
        <v>0</v>
      </c>
    </row>
    <row r="55" ht="12.75" hidden="1"/>
    <row r="56" ht="12.75" hidden="1"/>
    <row r="57" spans="3:23" ht="12.75" hidden="1">
      <c r="C57" s="10" t="str">
        <f>E6</f>
        <v>Hrvatski jezik</v>
      </c>
      <c r="D57" s="10">
        <f>IF(OR(TRIM(E6)="",E47=0),"",E48/E47)</f>
      </c>
      <c r="E57" s="42">
        <f>COUNTIF(E$8:E$42,1)</f>
        <v>0</v>
      </c>
      <c r="T57" s="3" t="s">
        <v>32</v>
      </c>
      <c r="W57" s="3">
        <f>COUNTIF($W$8:$W$42,1)</f>
        <v>0</v>
      </c>
    </row>
    <row r="58" spans="3:23" ht="12.75" hidden="1">
      <c r="C58" s="10" t="str">
        <f>F6</f>
        <v>Upisuj predmete dalje</v>
      </c>
      <c r="D58" s="10">
        <f>IF(OR(TRIM(F6)="",F47=0),"",F48/F47)</f>
      </c>
      <c r="E58" s="42">
        <f>COUNTIF(F$8:F$42,1)</f>
        <v>0</v>
      </c>
      <c r="T58" s="3" t="s">
        <v>33</v>
      </c>
      <c r="W58" s="3">
        <f>COUNTIF($W$8:$W$42,2)</f>
        <v>0</v>
      </c>
    </row>
    <row r="59" spans="3:23" ht="12.75" hidden="1">
      <c r="C59" s="10">
        <f>G6</f>
        <v>0</v>
      </c>
      <c r="D59" s="10">
        <f>IF(OR(TRIM(G6)="",G47=0),"",G48/G47)</f>
      </c>
      <c r="E59" s="42">
        <f>COUNTIF(G$8:G$42,1)</f>
        <v>0</v>
      </c>
      <c r="T59" s="3" t="s">
        <v>34</v>
      </c>
      <c r="W59" s="3">
        <f>COUNTIF($W$8:$W$42,3)</f>
        <v>0</v>
      </c>
    </row>
    <row r="60" spans="3:23" ht="12.75" hidden="1">
      <c r="C60" s="10">
        <f>H6</f>
        <v>0</v>
      </c>
      <c r="D60" s="10">
        <f>IF(OR(TRIM(H6)="",H47=0),"",H48/H47)</f>
      </c>
      <c r="E60" s="42">
        <f>COUNTIF(H$8:H$42,1)</f>
        <v>0</v>
      </c>
      <c r="T60" s="3" t="s">
        <v>35</v>
      </c>
      <c r="W60" s="3">
        <f>COUNTIF($W$8:$W$42,"&gt;3")</f>
        <v>0</v>
      </c>
    </row>
    <row r="61" spans="3:5" ht="12.75" hidden="1">
      <c r="C61" s="10">
        <f>I6</f>
        <v>0</v>
      </c>
      <c r="D61" s="10">
        <f>IF(OR(TRIM(I6)="",I47=0),"",I48/I47)</f>
      </c>
      <c r="E61" s="42">
        <f>COUNTIF(I$8:I$42,1)</f>
        <v>0</v>
      </c>
    </row>
    <row r="62" spans="3:5" ht="12.75" hidden="1">
      <c r="C62" s="10">
        <f>J6</f>
        <v>0</v>
      </c>
      <c r="D62" s="10">
        <f>IF(OR(TRIM(J6)="",J47=0),"",J48/J47)</f>
      </c>
      <c r="E62" s="42">
        <f>COUNTIF(J$8:J$42,1)</f>
        <v>0</v>
      </c>
    </row>
    <row r="63" spans="3:5" ht="12.75" hidden="1">
      <c r="C63" s="10">
        <f>K6</f>
        <v>0</v>
      </c>
      <c r="D63" s="10">
        <f>IF(OR(TRIM(K6)="",K47=0),"",K48/K47)</f>
      </c>
      <c r="E63" s="42">
        <f>COUNTIF(K$8:K$42,1)</f>
        <v>0</v>
      </c>
    </row>
    <row r="64" spans="3:5" ht="12.75" hidden="1">
      <c r="C64" s="10">
        <f>L6</f>
        <v>0</v>
      </c>
      <c r="D64" s="10">
        <f>IF(OR(TRIM(L6)="",L47=0),"",L48/L47)</f>
      </c>
      <c r="E64" s="42">
        <f>COUNTIF(L$8:L$42,1)</f>
        <v>0</v>
      </c>
    </row>
    <row r="65" spans="3:5" ht="12.75" hidden="1">
      <c r="C65" s="10">
        <f>M6</f>
        <v>0</v>
      </c>
      <c r="D65" s="10">
        <f>IF(OR(TRIM(M6)="",M47=0),"",M48/M47)</f>
      </c>
      <c r="E65" s="42">
        <f>COUNTIF(M$8:M$42,1)</f>
        <v>0</v>
      </c>
    </row>
    <row r="66" spans="3:5" ht="12.75" hidden="1">
      <c r="C66" s="10">
        <f>N6</f>
        <v>0</v>
      </c>
      <c r="D66" s="10">
        <f>IF(OR(TRIM(N6)="",N47=0),"",N48/N47)</f>
      </c>
      <c r="E66" s="42">
        <f>COUNTIF(N$8:N$42,1)</f>
        <v>0</v>
      </c>
    </row>
    <row r="67" spans="3:5" ht="12.75" hidden="1">
      <c r="C67" s="10">
        <f>O6</f>
        <v>0</v>
      </c>
      <c r="D67" s="10">
        <f>IF(OR(TRIM(O6)="",O47=0),"",O48/O47)</f>
      </c>
      <c r="E67" s="42">
        <f>COUNTIF(O$8:O$42,1)</f>
        <v>0</v>
      </c>
    </row>
    <row r="68" spans="3:5" ht="12.75" hidden="1">
      <c r="C68" s="10">
        <f>P6</f>
        <v>0</v>
      </c>
      <c r="D68" s="10">
        <f>IF(OR(TRIM(P6)="",P47=0),"",P48/P47)</f>
      </c>
      <c r="E68" s="42">
        <f>COUNTIF(P$8:P$42,1)</f>
        <v>0</v>
      </c>
    </row>
    <row r="69" spans="3:5" ht="12.75" hidden="1">
      <c r="C69" s="10">
        <f>Q6</f>
        <v>0</v>
      </c>
      <c r="D69" s="10">
        <f>IF(OR(TRIM(Q6)="",Q47=0),"",Q48/Q47)</f>
      </c>
      <c r="E69" s="42">
        <f>COUNTIF(Q$8:Q$42,1)</f>
        <v>0</v>
      </c>
    </row>
    <row r="70" spans="3:5" ht="12.75" hidden="1">
      <c r="C70" s="10">
        <f>R6</f>
        <v>0</v>
      </c>
      <c r="D70" s="10">
        <f>IF(OR(TRIM(R6)="",R47=0),"",R48/R47)</f>
      </c>
      <c r="E70" s="42">
        <f>COUNTIF(R$8:R$42,1)</f>
        <v>0</v>
      </c>
    </row>
    <row r="71" spans="3:5" ht="12.75" hidden="1">
      <c r="C71" s="10">
        <f>S6</f>
        <v>0</v>
      </c>
      <c r="D71" s="10">
        <f>IF(OR(TRIM(S6)="",S47=0),"",S48/S47)</f>
      </c>
      <c r="E71" s="42">
        <f>COUNTIF(S$8:S$42,1)</f>
        <v>0</v>
      </c>
    </row>
    <row r="72" spans="3:5" ht="12.75" hidden="1">
      <c r="C72" s="10">
        <f>T6</f>
        <v>0</v>
      </c>
      <c r="D72" s="10">
        <f>IF(OR(TRIM(T6)="",T47=0),"",T48/T47)</f>
      </c>
      <c r="E72" s="42">
        <f>COUNTIF(T$8:T$42,1)</f>
        <v>0</v>
      </c>
    </row>
    <row r="73" spans="3:5" ht="12.75" hidden="1">
      <c r="C73" s="10">
        <f>U6</f>
        <v>0</v>
      </c>
      <c r="D73" s="10">
        <f>IF(OR(TRIM(U6)="",U47=0),"",U48/U47)</f>
      </c>
      <c r="E73" s="42">
        <f>COUNTIF(U$8:U$42,1)</f>
        <v>0</v>
      </c>
    </row>
    <row r="74" ht="12.75" hidden="1"/>
    <row r="75" ht="12.75" hidden="1"/>
  </sheetData>
  <sheetProtection password="D842" sheet="1" objects="1" scenarios="1" selectLockedCells="1"/>
  <mergeCells count="7">
    <mergeCell ref="B43:D43"/>
    <mergeCell ref="D2:AA2"/>
    <mergeCell ref="D4:J4"/>
    <mergeCell ref="N4:P4"/>
    <mergeCell ref="Q3:AA3"/>
    <mergeCell ref="D3:J3"/>
    <mergeCell ref="N3:P3"/>
  </mergeCells>
  <conditionalFormatting sqref="D2:AA2">
    <cfRule type="expression" priority="1" dxfId="0" stopIfTrue="1">
      <formula>$AF$2&gt;0</formula>
    </cfRule>
  </conditionalFormatting>
  <conditionalFormatting sqref="D3">
    <cfRule type="expression" priority="2" dxfId="0" stopIfTrue="1">
      <formula>$AF$3&gt;0</formula>
    </cfRule>
  </conditionalFormatting>
  <conditionalFormatting sqref="N3">
    <cfRule type="expression" priority="3" dxfId="0" stopIfTrue="1">
      <formula>$AG$3&gt;0</formula>
    </cfRule>
  </conditionalFormatting>
  <conditionalFormatting sqref="D4:J4">
    <cfRule type="expression" priority="4" dxfId="0" stopIfTrue="1">
      <formula>$AF$4&gt;0</formula>
    </cfRule>
  </conditionalFormatting>
  <conditionalFormatting sqref="N4:P4">
    <cfRule type="expression" priority="5" dxfId="0" stopIfTrue="1">
      <formula>$AG$4&gt;0</formula>
    </cfRule>
  </conditionalFormatting>
  <conditionalFormatting sqref="E8:U42">
    <cfRule type="cellIs" priority="6" dxfId="1" operator="equal" stopIfTrue="1">
      <formula>1</formula>
    </cfRule>
  </conditionalFormatting>
  <conditionalFormatting sqref="C5">
    <cfRule type="expression" priority="7" dxfId="2" stopIfTrue="1">
      <formula>$AG$2=0</formula>
    </cfRule>
  </conditionalFormatting>
  <conditionalFormatting sqref="C8:C42">
    <cfRule type="expression" priority="8" dxfId="3" stopIfTrue="1">
      <formula>W8&gt;0</formula>
    </cfRule>
  </conditionalFormatting>
  <dataValidations count="2">
    <dataValidation type="custom" allowBlank="1" showInputMessage="1" showErrorMessage="1" errorTitle="Ranko Artuković:" error="Greška:&#10;&#10;Upisuje se slovo m ili ž&#10;&#10;Mora postojati ime učenika.     &#10;&#10;" sqref="D8:D42">
      <formula1>AND(AF8&gt;0,OR(D8="m",D8="ž"))</formula1>
    </dataValidation>
    <dataValidation type="whole" allowBlank="1" showInputMessage="1" showErrorMessage="1" errorTitle="Ranko Artuković:" error="Greška.&#10;&#10;Upisuje se cijeli broj            &#10;1 2 3 4 ili 5&#10;&#10;Pokušajte ponovo.&#10;" sqref="E8:U42">
      <formula1>1</formula1>
      <formula2>5</formula2>
    </dataValidation>
  </dataValidations>
  <printOptions/>
  <pageMargins left="0.4" right="0.39" top="0.23" bottom="0.23" header="0.2" footer="0.2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46"/>
  <sheetViews>
    <sheetView showGridLines="0" showZeros="0" workbookViewId="0" topLeftCell="A1">
      <selection activeCell="F29" sqref="F29"/>
    </sheetView>
  </sheetViews>
  <sheetFormatPr defaultColWidth="9.140625" defaultRowHeight="12.75"/>
  <cols>
    <col min="1" max="1" width="3.8515625" style="3" customWidth="1"/>
    <col min="2" max="2" width="14.7109375" style="3" customWidth="1"/>
    <col min="3" max="5" width="9.140625" style="3" customWidth="1"/>
    <col min="6" max="6" width="7.28125" style="3" customWidth="1"/>
    <col min="7" max="7" width="6.00390625" style="3" customWidth="1"/>
    <col min="8" max="8" width="8.7109375" style="3" customWidth="1"/>
    <col min="9" max="9" width="5.7109375" style="3" bestFit="1" customWidth="1"/>
    <col min="10" max="16384" width="9.140625" style="3" customWidth="1"/>
  </cols>
  <sheetData>
    <row r="2" spans="2:12" ht="20.25">
      <c r="B2" s="113" t="s">
        <v>55</v>
      </c>
      <c r="C2" s="113"/>
      <c r="D2" s="113"/>
      <c r="E2" s="113"/>
      <c r="F2" s="113"/>
      <c r="G2" s="113"/>
      <c r="H2" s="113"/>
      <c r="I2" s="6"/>
      <c r="J2" s="6"/>
      <c r="K2" s="6"/>
      <c r="L2" s="6"/>
    </row>
    <row r="3" spans="2:8" ht="33" customHeight="1">
      <c r="B3" s="5" t="str">
        <f>'RAZREDNI LIST 1'!$C$2</f>
        <v>ŠKOLA:</v>
      </c>
      <c r="C3" s="43" t="str">
        <f>'RAZREDNI LIST 1'!$D$2</f>
        <v>Ovdje upišite ime škole</v>
      </c>
      <c r="D3" s="8"/>
      <c r="E3" s="8"/>
      <c r="F3" s="8"/>
      <c r="G3" s="8"/>
      <c r="H3" s="8"/>
    </row>
    <row r="4" spans="2:8" ht="12.75">
      <c r="B4" s="5" t="str">
        <f>'RAZREDNI LIST 1'!$C$3</f>
        <v>Školska godina:</v>
      </c>
      <c r="C4" s="44" t="str">
        <f>'RAZREDNI LIST 1'!$D$3</f>
        <v>2013./2014.</v>
      </c>
      <c r="D4" s="45"/>
      <c r="E4" s="45"/>
      <c r="F4" s="45"/>
      <c r="G4" s="45"/>
      <c r="H4" s="45"/>
    </row>
    <row r="5" spans="2:8" ht="12.75">
      <c r="B5" s="5" t="s">
        <v>52</v>
      </c>
      <c r="C5" s="44">
        <f>'RAZREDNI LIST 1'!$N$3</f>
        <v>0</v>
      </c>
      <c r="D5" s="45"/>
      <c r="E5" s="45"/>
      <c r="F5" s="45"/>
      <c r="G5" s="45"/>
      <c r="H5" s="45"/>
    </row>
    <row r="6" spans="2:8" ht="12.75">
      <c r="B6" s="5" t="str">
        <f>'RAZREDNI LIST 1'!$C$4</f>
        <v>RAZREDNIK:</v>
      </c>
      <c r="C6" s="46">
        <f>'RAZREDNI LIST 1'!$D$4</f>
        <v>0</v>
      </c>
      <c r="D6" s="45"/>
      <c r="E6" s="45"/>
      <c r="F6" s="45"/>
      <c r="G6" s="45"/>
      <c r="H6" s="45"/>
    </row>
    <row r="7" spans="2:8" ht="12.75">
      <c r="B7" s="5" t="str">
        <f>'RAZREDNI LIST 1'!$M$4</f>
        <v>RAZRED:</v>
      </c>
      <c r="C7" s="46">
        <f>'RAZREDNI LIST 1'!$N$4</f>
        <v>0</v>
      </c>
      <c r="D7" s="45"/>
      <c r="E7" s="45"/>
      <c r="F7" s="45"/>
      <c r="G7" s="45"/>
      <c r="H7" s="45"/>
    </row>
    <row r="8" ht="36" customHeight="1"/>
    <row r="9" spans="2:8" ht="12.75">
      <c r="B9" s="47"/>
      <c r="C9" s="47"/>
      <c r="D9" s="47"/>
      <c r="E9" s="48" t="s">
        <v>12</v>
      </c>
      <c r="F9" s="49"/>
      <c r="G9" s="49"/>
      <c r="H9" s="47"/>
    </row>
    <row r="10" spans="5:7" ht="12.75">
      <c r="E10" s="5" t="s">
        <v>13</v>
      </c>
      <c r="F10" s="39">
        <f>'RAZREDNI LIST 1'!E46</f>
        <v>0</v>
      </c>
      <c r="G10" s="39"/>
    </row>
    <row r="11" spans="5:7" ht="12.75">
      <c r="E11" s="5" t="s">
        <v>14</v>
      </c>
      <c r="F11" s="39">
        <f>'RAZREDNI LIST 1'!D46</f>
        <v>0</v>
      </c>
      <c r="G11" s="50">
        <f>IF(F11=0,"",F11/$F$10)</f>
      </c>
    </row>
    <row r="12" spans="5:7" ht="12.75">
      <c r="E12" s="5" t="s">
        <v>15</v>
      </c>
      <c r="F12" s="39">
        <f>'RAZREDNI LIST 1'!D45</f>
        <v>0</v>
      </c>
      <c r="G12" s="50">
        <f>IF(F12=0,"",F12/$F$10)</f>
      </c>
    </row>
    <row r="13" spans="5:7" ht="12.75">
      <c r="E13" s="5" t="s">
        <v>39</v>
      </c>
      <c r="F13" s="51">
        <f>'RAZREDNI LIST 1'!V43</f>
      </c>
      <c r="G13" s="39"/>
    </row>
    <row r="14" spans="2:8" ht="12.75">
      <c r="B14" s="47"/>
      <c r="C14" s="47"/>
      <c r="D14" s="47"/>
      <c r="E14" s="48" t="s">
        <v>36</v>
      </c>
      <c r="F14" s="52">
        <f>SUM('RAZREDNI LIST 1'!X51:X54)</f>
        <v>0</v>
      </c>
      <c r="G14" s="53">
        <f>IF(F14=0,"",F14/(F14+F19))</f>
      </c>
      <c r="H14" s="47"/>
    </row>
    <row r="15" spans="5:7" ht="12.75">
      <c r="E15" s="5" t="s">
        <v>37</v>
      </c>
      <c r="F15" s="39">
        <f>'RAZREDNI LIST 1'!X54</f>
        <v>0</v>
      </c>
      <c r="G15" s="39"/>
    </row>
    <row r="16" spans="5:7" ht="12.75">
      <c r="E16" s="5" t="s">
        <v>16</v>
      </c>
      <c r="F16" s="39">
        <f>'RAZREDNI LIST 1'!X53</f>
        <v>0</v>
      </c>
      <c r="G16" s="39"/>
    </row>
    <row r="17" spans="5:7" ht="12.75">
      <c r="E17" s="5" t="s">
        <v>17</v>
      </c>
      <c r="F17" s="39">
        <f>'RAZREDNI LIST 1'!X52</f>
        <v>0</v>
      </c>
      <c r="G17" s="39"/>
    </row>
    <row r="18" spans="5:7" ht="12.75">
      <c r="E18" s="5" t="s">
        <v>18</v>
      </c>
      <c r="F18" s="39">
        <f>'RAZREDNI LIST 1'!X51</f>
        <v>0</v>
      </c>
      <c r="G18" s="39"/>
    </row>
    <row r="19" spans="2:10" ht="12.75">
      <c r="B19" s="47"/>
      <c r="C19" s="47"/>
      <c r="D19" s="47"/>
      <c r="E19" s="48" t="s">
        <v>24</v>
      </c>
      <c r="F19" s="52">
        <f>'RAZREDNI LIST 1'!X50</f>
        <v>0</v>
      </c>
      <c r="G19" s="53">
        <f>IF(F19=0,"",F19/(F19+F14))</f>
      </c>
      <c r="H19" s="47"/>
      <c r="J19" s="100" t="str">
        <f>IF(F29="","Popunite stupce PLANIRANO I OSTVARENO SATI","")</f>
        <v>Popunite stupce PLANIRANO I OSTVARENO SATI</v>
      </c>
    </row>
    <row r="20" spans="5:7" ht="12.75">
      <c r="E20" s="5" t="s">
        <v>25</v>
      </c>
      <c r="F20" s="39">
        <f>'RAZREDNI LIST 1'!W57</f>
        <v>0</v>
      </c>
      <c r="G20" s="50"/>
    </row>
    <row r="21" spans="5:7" ht="12.75">
      <c r="E21" s="5" t="s">
        <v>19</v>
      </c>
      <c r="F21" s="39">
        <f>'RAZREDNI LIST 1'!W58</f>
        <v>0</v>
      </c>
      <c r="G21" s="50"/>
    </row>
    <row r="22" spans="5:7" ht="12.75">
      <c r="E22" s="5" t="s">
        <v>20</v>
      </c>
      <c r="F22" s="39">
        <f>'RAZREDNI LIST 1'!W59</f>
        <v>0</v>
      </c>
      <c r="G22" s="50"/>
    </row>
    <row r="23" spans="5:7" ht="12.75">
      <c r="E23" s="5" t="s">
        <v>26</v>
      </c>
      <c r="F23" s="39">
        <f>'RAZREDNI LIST 1'!W60</f>
        <v>0</v>
      </c>
      <c r="G23" s="50"/>
    </row>
    <row r="24" spans="2:8" ht="12.75">
      <c r="B24" s="47"/>
      <c r="C24" s="47"/>
      <c r="D24" s="47"/>
      <c r="E24" s="48" t="s">
        <v>38</v>
      </c>
      <c r="F24" s="49"/>
      <c r="G24" s="49"/>
      <c r="H24" s="47"/>
    </row>
    <row r="25" spans="5:7" ht="12.75">
      <c r="E25" s="5" t="s">
        <v>22</v>
      </c>
      <c r="F25" s="38">
        <f>'RAZREDNI LIST 1'!Y46</f>
      </c>
      <c r="G25" s="39"/>
    </row>
    <row r="26" spans="5:7" ht="12.75">
      <c r="E26" s="5" t="s">
        <v>23</v>
      </c>
      <c r="F26" s="38">
        <f>'RAZREDNI LIST 1'!Z46</f>
      </c>
      <c r="G26" s="39"/>
    </row>
    <row r="27" spans="5:7" ht="12.75">
      <c r="E27" s="54" t="s">
        <v>21</v>
      </c>
      <c r="F27" s="55">
        <f>'RAZREDNI LIST 1'!AA46</f>
      </c>
      <c r="G27" s="39"/>
    </row>
    <row r="28" spans="2:8" ht="81.75" customHeight="1" thickBot="1">
      <c r="B28" s="56"/>
      <c r="C28" s="57" t="s">
        <v>40</v>
      </c>
      <c r="D28" s="1" t="s">
        <v>1</v>
      </c>
      <c r="E28" s="2" t="s">
        <v>2</v>
      </c>
      <c r="F28" s="2" t="s">
        <v>41</v>
      </c>
      <c r="G28" s="2" t="s">
        <v>42</v>
      </c>
      <c r="H28" s="2" t="s">
        <v>43</v>
      </c>
    </row>
    <row r="29" spans="2:8" ht="12.75">
      <c r="B29" s="90"/>
      <c r="C29" s="58" t="str">
        <f>'RAZREDNI LIST 1'!C57</f>
        <v>Hrvatski jezik</v>
      </c>
      <c r="D29" s="59">
        <f>'RAZREDNI LIST 1'!D57</f>
      </c>
      <c r="E29" s="60">
        <f>'RAZREDNI LIST 1'!E57</f>
        <v>0</v>
      </c>
      <c r="F29" s="87"/>
      <c r="G29" s="87"/>
      <c r="H29" s="61">
        <f>IF(OR(F29=0,F29=""),"",G29/F29)</f>
      </c>
    </row>
    <row r="30" spans="2:8" ht="12.75">
      <c r="B30" s="91"/>
      <c r="C30" s="62" t="str">
        <f>'RAZREDNI LIST 1'!C58</f>
        <v>Upisuj predmete dalje</v>
      </c>
      <c r="D30" s="63">
        <f>'RAZREDNI LIST 1'!D58</f>
      </c>
      <c r="E30" s="64">
        <f>'RAZREDNI LIST 1'!E58</f>
        <v>0</v>
      </c>
      <c r="F30" s="88"/>
      <c r="G30" s="88"/>
      <c r="H30" s="65">
        <f aca="true" t="shared" si="0" ref="H30:H45">IF(OR(F30=0,F30=""),"",G30/F30)</f>
      </c>
    </row>
    <row r="31" spans="2:8" ht="12.75">
      <c r="B31" s="91"/>
      <c r="C31" s="62">
        <f>'RAZREDNI LIST 1'!C59</f>
        <v>0</v>
      </c>
      <c r="D31" s="63">
        <f>'RAZREDNI LIST 1'!D59</f>
      </c>
      <c r="E31" s="64">
        <f>'RAZREDNI LIST 1'!E59</f>
        <v>0</v>
      </c>
      <c r="F31" s="88"/>
      <c r="G31" s="88"/>
      <c r="H31" s="65">
        <f t="shared" si="0"/>
      </c>
    </row>
    <row r="32" spans="2:8" ht="12.75">
      <c r="B32" s="91"/>
      <c r="C32" s="62">
        <f>'RAZREDNI LIST 1'!C60</f>
        <v>0</v>
      </c>
      <c r="D32" s="63">
        <f>'RAZREDNI LIST 1'!D60</f>
      </c>
      <c r="E32" s="64">
        <f>'RAZREDNI LIST 1'!E60</f>
        <v>0</v>
      </c>
      <c r="F32" s="88"/>
      <c r="G32" s="88"/>
      <c r="H32" s="65">
        <f t="shared" si="0"/>
      </c>
    </row>
    <row r="33" spans="2:8" ht="12.75">
      <c r="B33" s="91"/>
      <c r="C33" s="62">
        <f>'RAZREDNI LIST 1'!C61</f>
        <v>0</v>
      </c>
      <c r="D33" s="63">
        <f>'RAZREDNI LIST 1'!D61</f>
      </c>
      <c r="E33" s="64">
        <f>'RAZREDNI LIST 1'!E61</f>
        <v>0</v>
      </c>
      <c r="F33" s="88"/>
      <c r="G33" s="88"/>
      <c r="H33" s="65">
        <f t="shared" si="0"/>
      </c>
    </row>
    <row r="34" spans="2:8" ht="12.75">
      <c r="B34" s="91"/>
      <c r="C34" s="62">
        <f>'RAZREDNI LIST 1'!C62</f>
        <v>0</v>
      </c>
      <c r="D34" s="63">
        <f>'RAZREDNI LIST 1'!D62</f>
      </c>
      <c r="E34" s="64">
        <f>'RAZREDNI LIST 1'!E62</f>
        <v>0</v>
      </c>
      <c r="F34" s="88"/>
      <c r="G34" s="88"/>
      <c r="H34" s="65">
        <f t="shared" si="0"/>
      </c>
    </row>
    <row r="35" spans="2:8" ht="12.75">
      <c r="B35" s="91"/>
      <c r="C35" s="62">
        <f>'RAZREDNI LIST 1'!C63</f>
        <v>0</v>
      </c>
      <c r="D35" s="63">
        <f>'RAZREDNI LIST 1'!D63</f>
      </c>
      <c r="E35" s="64">
        <f>'RAZREDNI LIST 1'!E63</f>
        <v>0</v>
      </c>
      <c r="F35" s="88"/>
      <c r="G35" s="88"/>
      <c r="H35" s="65">
        <f t="shared" si="0"/>
      </c>
    </row>
    <row r="36" spans="2:8" ht="12.75">
      <c r="B36" s="91"/>
      <c r="C36" s="62">
        <f>'RAZREDNI LIST 1'!C64</f>
        <v>0</v>
      </c>
      <c r="D36" s="63">
        <f>'RAZREDNI LIST 1'!D64</f>
      </c>
      <c r="E36" s="64">
        <f>'RAZREDNI LIST 1'!E64</f>
        <v>0</v>
      </c>
      <c r="F36" s="88"/>
      <c r="G36" s="88"/>
      <c r="H36" s="65">
        <f t="shared" si="0"/>
      </c>
    </row>
    <row r="37" spans="2:8" ht="12.75">
      <c r="B37" s="91"/>
      <c r="C37" s="62">
        <f>'RAZREDNI LIST 1'!C65</f>
        <v>0</v>
      </c>
      <c r="D37" s="63">
        <f>'RAZREDNI LIST 1'!D65</f>
      </c>
      <c r="E37" s="64">
        <f>'RAZREDNI LIST 1'!E65</f>
        <v>0</v>
      </c>
      <c r="F37" s="88"/>
      <c r="G37" s="88"/>
      <c r="H37" s="65">
        <f t="shared" si="0"/>
      </c>
    </row>
    <row r="38" spans="2:8" ht="12.75">
      <c r="B38" s="91"/>
      <c r="C38" s="62">
        <f>'RAZREDNI LIST 1'!C66</f>
        <v>0</v>
      </c>
      <c r="D38" s="63">
        <f>'RAZREDNI LIST 1'!D66</f>
      </c>
      <c r="E38" s="64">
        <f>'RAZREDNI LIST 1'!E66</f>
        <v>0</v>
      </c>
      <c r="F38" s="88"/>
      <c r="G38" s="88"/>
      <c r="H38" s="65">
        <f t="shared" si="0"/>
      </c>
    </row>
    <row r="39" spans="2:8" ht="12.75">
      <c r="B39" s="91"/>
      <c r="C39" s="62">
        <f>'RAZREDNI LIST 1'!C67</f>
        <v>0</v>
      </c>
      <c r="D39" s="63">
        <f>'RAZREDNI LIST 1'!D67</f>
      </c>
      <c r="E39" s="64">
        <f>'RAZREDNI LIST 1'!E67</f>
        <v>0</v>
      </c>
      <c r="F39" s="88"/>
      <c r="G39" s="88"/>
      <c r="H39" s="65">
        <f t="shared" si="0"/>
      </c>
    </row>
    <row r="40" spans="2:8" ht="12.75">
      <c r="B40" s="91"/>
      <c r="C40" s="62">
        <f>'RAZREDNI LIST 1'!C68</f>
        <v>0</v>
      </c>
      <c r="D40" s="63">
        <f>'RAZREDNI LIST 1'!D68</f>
      </c>
      <c r="E40" s="64">
        <f>'RAZREDNI LIST 1'!E68</f>
        <v>0</v>
      </c>
      <c r="F40" s="88"/>
      <c r="G40" s="88"/>
      <c r="H40" s="65">
        <f t="shared" si="0"/>
      </c>
    </row>
    <row r="41" spans="2:8" ht="12.75">
      <c r="B41" s="91"/>
      <c r="C41" s="66">
        <f>'RAZREDNI LIST 1'!C69</f>
        <v>0</v>
      </c>
      <c r="D41" s="63">
        <f>'RAZREDNI LIST 1'!D69</f>
      </c>
      <c r="E41" s="64">
        <f>'RAZREDNI LIST 1'!E69</f>
        <v>0</v>
      </c>
      <c r="F41" s="88"/>
      <c r="G41" s="88"/>
      <c r="H41" s="65">
        <f t="shared" si="0"/>
      </c>
    </row>
    <row r="42" spans="2:8" ht="12.75">
      <c r="B42" s="91"/>
      <c r="C42" s="66">
        <f>'RAZREDNI LIST 1'!C70</f>
        <v>0</v>
      </c>
      <c r="D42" s="63">
        <f>'RAZREDNI LIST 1'!D70</f>
      </c>
      <c r="E42" s="64">
        <f>'RAZREDNI LIST 1'!E70</f>
        <v>0</v>
      </c>
      <c r="F42" s="88"/>
      <c r="G42" s="88"/>
      <c r="H42" s="65">
        <f t="shared" si="0"/>
      </c>
    </row>
    <row r="43" spans="2:8" ht="12.75">
      <c r="B43" s="91"/>
      <c r="C43" s="66">
        <f>'RAZREDNI LIST 1'!C71</f>
        <v>0</v>
      </c>
      <c r="D43" s="63">
        <f>'RAZREDNI LIST 1'!D71</f>
      </c>
      <c r="E43" s="64">
        <f>'RAZREDNI LIST 1'!E71</f>
        <v>0</v>
      </c>
      <c r="F43" s="88"/>
      <c r="G43" s="88"/>
      <c r="H43" s="65">
        <f t="shared" si="0"/>
      </c>
    </row>
    <row r="44" spans="2:8" ht="12.75">
      <c r="B44" s="91"/>
      <c r="C44" s="66">
        <f>'RAZREDNI LIST 1'!C72</f>
        <v>0</v>
      </c>
      <c r="D44" s="63">
        <f>'RAZREDNI LIST 1'!D72</f>
      </c>
      <c r="E44" s="64">
        <f>'RAZREDNI LIST 1'!E72</f>
        <v>0</v>
      </c>
      <c r="F44" s="88"/>
      <c r="G44" s="88"/>
      <c r="H44" s="65">
        <f t="shared" si="0"/>
      </c>
    </row>
    <row r="45" spans="2:8" ht="13.5" thickBot="1">
      <c r="B45" s="92"/>
      <c r="C45" s="67">
        <f>'RAZREDNI LIST 1'!C73</f>
        <v>0</v>
      </c>
      <c r="D45" s="68">
        <f>'RAZREDNI LIST 1'!D73</f>
      </c>
      <c r="E45" s="69">
        <f>'RAZREDNI LIST 1'!E73</f>
        <v>0</v>
      </c>
      <c r="F45" s="89"/>
      <c r="G45" s="89"/>
      <c r="H45" s="70">
        <f t="shared" si="0"/>
      </c>
    </row>
    <row r="46" spans="2:8" ht="15.75">
      <c r="B46" s="93"/>
      <c r="C46" s="71" t="s">
        <v>21</v>
      </c>
      <c r="D46" s="72">
        <f>F13</f>
      </c>
      <c r="E46" s="73">
        <f>SUM(E29:E45)</f>
        <v>0</v>
      </c>
      <c r="F46" s="73">
        <f>SUM(F29:F45)</f>
        <v>0</v>
      </c>
      <c r="G46" s="73">
        <f>SUM(G29:G45)</f>
        <v>0</v>
      </c>
      <c r="H46" s="74">
        <f>IF(F46=0,"",G46/F46)</f>
      </c>
    </row>
  </sheetData>
  <sheetProtection password="D842" sheet="1" objects="1" scenarios="1" selectLockedCells="1"/>
  <mergeCells count="1">
    <mergeCell ref="B2:H2"/>
  </mergeCells>
  <printOptions horizontalCentered="1" verticalCentered="1"/>
  <pageMargins left="0.7480314960629921" right="0.7480314960629921" top="0.551181102362204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Ravnatelj</cp:lastModifiedBy>
  <cp:lastPrinted>2010-12-23T23:06:28Z</cp:lastPrinted>
  <dcterms:created xsi:type="dcterms:W3CDTF">2010-12-23T17:50:49Z</dcterms:created>
  <dcterms:modified xsi:type="dcterms:W3CDTF">2014-06-13T08:23:10Z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